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65326" windowWidth="15180" windowHeight="8580" tabRatio="838" activeTab="0"/>
  </bookViews>
  <sheets>
    <sheet name="Info" sheetId="1" r:id="rId1"/>
    <sheet name="DocStory" sheetId="2" r:id="rId2"/>
    <sheet name="DelivSched" sheetId="3" r:id="rId3"/>
    <sheet name="DelivSched (2)" sheetId="4" r:id="rId4"/>
    <sheet name="WPsched" sheetId="5" r:id="rId5"/>
    <sheet name="ContrMil" sheetId="6" r:id="rId6"/>
    <sheet name="Meetings" sheetId="7" r:id="rId7"/>
    <sheet name="Sessions 04" sheetId="8" r:id="rId8"/>
    <sheet name="Sessions 05" sheetId="9" r:id="rId9"/>
  </sheets>
  <definedNames>
    <definedName name="STF" localSheetId="8">'Info'!$B$4</definedName>
    <definedName name="STF">'Info'!$B$4</definedName>
  </definedNames>
  <calcPr fullCalcOnLoad="1"/>
</workbook>
</file>

<file path=xl/comments3.xml><?xml version="1.0" encoding="utf-8"?>
<comments xmlns="http://schemas.openxmlformats.org/spreadsheetml/2006/main">
  <authors>
    <author>ETSI Secretariat</author>
  </authors>
  <commentList>
    <comment ref="G12" authorId="0">
      <text>
        <r>
          <rPr>
            <b/>
            <sz val="8"/>
            <rFont val="Tahoma"/>
            <family val="0"/>
          </rPr>
          <t>ETSI Secretariat:</t>
        </r>
        <r>
          <rPr>
            <sz val="8"/>
            <rFont val="Tahoma"/>
            <family val="0"/>
          </rPr>
          <t xml:space="preserve">
mailto:edithelp@etsi.fr</t>
        </r>
      </text>
    </comment>
    <comment ref="G4" authorId="0">
      <text>
        <r>
          <rPr>
            <b/>
            <sz val="8"/>
            <rFont val="Tahoma"/>
            <family val="0"/>
          </rPr>
          <t>ETSI Secretariat:</t>
        </r>
        <r>
          <rPr>
            <sz val="8"/>
            <rFont val="Tahoma"/>
            <family val="0"/>
          </rPr>
          <t xml:space="preserve">
mailto:edithelp@etsi.fr</t>
        </r>
      </text>
    </comment>
  </commentList>
</comments>
</file>

<file path=xl/sharedStrings.xml><?xml version="1.0" encoding="utf-8"?>
<sst xmlns="http://schemas.openxmlformats.org/spreadsheetml/2006/main" count="189" uniqueCount="125">
  <si>
    <t>STF</t>
  </si>
  <si>
    <t>Subject</t>
  </si>
  <si>
    <t>TB</t>
  </si>
  <si>
    <t>STF leader</t>
  </si>
  <si>
    <t>Technical Officer</t>
  </si>
  <si>
    <t>Start</t>
  </si>
  <si>
    <t>End</t>
  </si>
  <si>
    <t>Notes</t>
  </si>
  <si>
    <t>Author</t>
  </si>
  <si>
    <t>Date</t>
  </si>
  <si>
    <t>Change / Comments</t>
  </si>
  <si>
    <t>Version</t>
  </si>
  <si>
    <t>Status</t>
  </si>
  <si>
    <t>Achieved</t>
  </si>
  <si>
    <t>Total resource allocated</t>
  </si>
  <si>
    <t>Contingency</t>
  </si>
  <si>
    <t>Total</t>
  </si>
  <si>
    <t>Milestone/Task</t>
  </si>
  <si>
    <t>No</t>
  </si>
  <si>
    <t>Description</t>
  </si>
  <si>
    <t>from</t>
  </si>
  <si>
    <t>to</t>
  </si>
  <si>
    <t>days</t>
  </si>
  <si>
    <t>week</t>
  </si>
  <si>
    <t>WS</t>
  </si>
  <si>
    <t>Planned dates</t>
  </si>
  <si>
    <t>Resources required
(working days)</t>
  </si>
  <si>
    <t>Start of work</t>
  </si>
  <si>
    <t>Work Item Ref.</t>
  </si>
  <si>
    <t>Title</t>
  </si>
  <si>
    <t>Target</t>
  </si>
  <si>
    <t>Experts</t>
  </si>
  <si>
    <t>WP date</t>
  </si>
  <si>
    <t>Meeting</t>
  </si>
  <si>
    <t>First draft</t>
  </si>
  <si>
    <t>Initials</t>
  </si>
  <si>
    <t>e-mail</t>
  </si>
  <si>
    <t>WG approval</t>
  </si>
  <si>
    <t>TB approval</t>
  </si>
  <si>
    <t>http://webapp.etsi.org/travel/</t>
  </si>
  <si>
    <t>for help</t>
  </si>
  <si>
    <t>mailto:STFLINK@etsi.fr</t>
  </si>
  <si>
    <t>STFLINK</t>
  </si>
  <si>
    <t>Codes: 1 letter for the location 1 figure for the 
number of days (e.g. E5 = 5days in ETSI)</t>
  </si>
  <si>
    <t>E</t>
  </si>
  <si>
    <t>E = work in an ETSI session</t>
  </si>
  <si>
    <t>C</t>
  </si>
  <si>
    <t>C = work in STF co-ordination meetng (sessions) outside ETSI</t>
  </si>
  <si>
    <t>H</t>
  </si>
  <si>
    <t>0,5</t>
  </si>
  <si>
    <t>H = work at home (with ETSI autorisation)</t>
  </si>
  <si>
    <t>M</t>
  </si>
  <si>
    <t>M = mission travel (with ETSI autorisation)</t>
  </si>
  <si>
    <t>Deliv</t>
  </si>
  <si>
    <t>Milestones</t>
  </si>
  <si>
    <t>Publication</t>
  </si>
  <si>
    <t>Resource remaining to be allocated</t>
  </si>
  <si>
    <t>ToR allocation</t>
  </si>
  <si>
    <t>mm</t>
  </si>
  <si>
    <t>Code</t>
  </si>
  <si>
    <t>SG member</t>
  </si>
  <si>
    <t>SG Chairman</t>
  </si>
  <si>
    <t>AB</t>
  </si>
  <si>
    <t>Validation edit rules</t>
  </si>
  <si>
    <t>Note: travels are managed using the application on the ETSI Portal:</t>
  </si>
  <si>
    <t>File(s) location</t>
  </si>
  <si>
    <t>Current draft</t>
  </si>
  <si>
    <t>STF Manager</t>
  </si>
  <si>
    <t>TB Chairman</t>
  </si>
  <si>
    <t>City / Country</t>
  </si>
  <si>
    <t>STF experts involvement</t>
  </si>
  <si>
    <t>Note: this table provides preliminary information on meetings related to STF work but does not represent an authorization to perform travels on the STF account</t>
  </si>
  <si>
    <t>This table provides a list of meetings related to the STF activity</t>
  </si>
  <si>
    <t>Start SG comments</t>
  </si>
  <si>
    <t>end SG comments</t>
  </si>
  <si>
    <t>inclusion SG comments</t>
  </si>
  <si>
    <t>Stable draft on Server</t>
  </si>
  <si>
    <t>Draft on Server</t>
  </si>
  <si>
    <t>CR</t>
  </si>
  <si>
    <t>Initial WP, based upon ToR</t>
  </si>
  <si>
    <t>WP agreed during the Preparatory Meeting</t>
  </si>
  <si>
    <t>Last updated by:</t>
  </si>
  <si>
    <t>Alberto Berrini</t>
  </si>
  <si>
    <t>WG Chairman</t>
  </si>
  <si>
    <t>PTCC Officer</t>
  </si>
  <si>
    <t>Anthony Wiles</t>
  </si>
  <si>
    <t>Travels on the account of the STF are managed using the application on the ETSI Portal:</t>
  </si>
  <si>
    <t>Doc. Number</t>
  </si>
  <si>
    <t>Ed.</t>
  </si>
  <si>
    <t>Scope</t>
  </si>
  <si>
    <t>O.V.</t>
  </si>
  <si>
    <t>Resolution meeting</t>
  </si>
  <si>
    <t>PE Nb</t>
  </si>
  <si>
    <t>Total STF resource ( mm)*</t>
  </si>
  <si>
    <t>anthony.wiles@etsi.org</t>
  </si>
  <si>
    <t>alberto.berrini@etsi.org</t>
  </si>
  <si>
    <t>stflink@etsi.org</t>
  </si>
  <si>
    <t>STF support</t>
  </si>
  <si>
    <t>ETSI</t>
  </si>
  <si>
    <t xml:space="preserve"> </t>
  </si>
  <si>
    <t>*zz mm total (xx mm for 2004 and yy mm for 2005)</t>
  </si>
  <si>
    <t>*zz kEUR travels (xxkEUR for 2004 and yy kEUR for 2005)</t>
  </si>
  <si>
    <t>Expected dates according to plan</t>
  </si>
  <si>
    <t>STF Leader draft</t>
  </si>
  <si>
    <t>Confirmation milestone achieved</t>
  </si>
  <si>
    <t>Interim Report to EC/EFTA accepted by ETSI Director-General</t>
  </si>
  <si>
    <t>Final Report to EC/EFTA and report on performance indicators accepted by ETSI Director-General</t>
  </si>
  <si>
    <t>A</t>
  </si>
  <si>
    <t>B</t>
  </si>
  <si>
    <t>D</t>
  </si>
  <si>
    <t>F</t>
  </si>
  <si>
    <t>G</t>
  </si>
  <si>
    <t>Progress Report#1 referring of ToC and Scope DXX/TB-00000 approved by TB#nn and ETSI Director-General</t>
  </si>
  <si>
    <t>Progress Report#2 referring of Initial Draft DXX/TB-00000, approved by TB#nn and ETSI Director-General</t>
  </si>
  <si>
    <t xml:space="preserve">Publication of DXX/TB-00000 </t>
  </si>
  <si>
    <t>DXX/TB-00000 approved by TB#nn for Publication</t>
  </si>
  <si>
    <t>Ex.</t>
  </si>
  <si>
    <t>ETSI 2004</t>
  </si>
  <si>
    <t>ETSI 2005</t>
  </si>
  <si>
    <t>ETSI total</t>
  </si>
  <si>
    <t>Mininimum days in ETSI</t>
  </si>
  <si>
    <t>DXX/TB-00000, approved by WGxx#nn for Membership vote</t>
  </si>
  <si>
    <t>Progress Report# 3 referring of comments received after ETSI Membership Vote included in DXX/TB-00000, approved by TB Chairman and by the ETSI Director-General</t>
  </si>
  <si>
    <t>Note: payment on milestone G is limited to 90% of the contractual amount.  The balance will be paid upon achievement of the final milestone H.</t>
  </si>
  <si>
    <t>OT</t>
  </si>
</sst>
</file>

<file path=xl/styles.xml><?xml version="1.0" encoding="utf-8"?>
<styleSheet xmlns="http://schemas.openxmlformats.org/spreadsheetml/2006/main">
  <numFmts count="61">
    <numFmt numFmtId="5" formatCode="&quot;F&quot;#,##0;\-&quot;F&quot;#,##0"/>
    <numFmt numFmtId="6" formatCode="&quot;F&quot;#,##0;[Red]\-&quot;F&quot;#,##0"/>
    <numFmt numFmtId="7" formatCode="&quot;F&quot;#,##0.00;\-&quot;F&quot;#,##0.00"/>
    <numFmt numFmtId="8" formatCode="&quot;F&quot;#,##0.00;[Red]\-&quot;F&quot;#,##0.00"/>
    <numFmt numFmtId="42" formatCode="_-&quot;F&quot;* #,##0_-;\-&quot;F&quot;* #,##0_-;_-&quot;F&quot;* &quot;-&quot;_-;_-@_-"/>
    <numFmt numFmtId="41" formatCode="_-* #,##0_-;\-* #,##0_-;_-* &quot;-&quot;_-;_-@_-"/>
    <numFmt numFmtId="44" formatCode="_-&quot;F&quot;* #,##0.00_-;\-&quot;F&quot;* #,##0.00_-;_-&quot;F&quot;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EUR&quot;#,##0;\-&quot;EUR&quot;#,##0"/>
    <numFmt numFmtId="173" formatCode="&quot;EUR&quot;#,##0;[Red]\-&quot;EUR&quot;#,##0"/>
    <numFmt numFmtId="174" formatCode="&quot;EUR&quot;#,##0.00;\-&quot;EUR&quot;#,##0.00"/>
    <numFmt numFmtId="175" formatCode="&quot;EUR&quot;#,##0.00;[Red]\-&quot;EUR&quot;#,##0.00"/>
    <numFmt numFmtId="176" formatCode="_-&quot;EUR&quot;* #,##0_-;\-&quot;EUR&quot;* #,##0_-;_-&quot;EUR&quot;* &quot;-&quot;_-;_-@_-"/>
    <numFmt numFmtId="177" formatCode="_-&quot;EUR&quot;* #,##0.00_-;\-&quot;EUR&quot;* #,##0.00_-;_-&quot;EUR&quot;* &quot;-&quot;??_-;_-@_-"/>
    <numFmt numFmtId="178" formatCode="#,##0&quot;EUR&quot;;\-#,##0&quot;EUR&quot;"/>
    <numFmt numFmtId="179" formatCode="#,##0&quot;EUR&quot;;[Red]\-#,##0&quot;EUR&quot;"/>
    <numFmt numFmtId="180" formatCode="#,##0.00&quot;EUR&quot;;\-#,##0.00&quot;EUR&quot;"/>
    <numFmt numFmtId="181" formatCode="#,##0.00&quot;EUR&quot;;[Red]\-#,##0.00&quot;EUR&quot;"/>
    <numFmt numFmtId="182" formatCode="_-* #,##0&quot;EUR&quot;_-;\-* #,##0&quot;EUR&quot;_-;_-* &quot;-&quot;&quot;EUR&quot;_-;_-@_-"/>
    <numFmt numFmtId="183" formatCode="_-* #,##0_E_U_R_-;\-* #,##0_E_U_R_-;_-* &quot;-&quot;_E_U_R_-;_-@_-"/>
    <numFmt numFmtId="184" formatCode="_-* #,##0.00&quot;EUR&quot;_-;\-* #,##0.00&quot;EUR&quot;_-;_-* &quot;-&quot;??&quot;EUR&quot;_-;_-@_-"/>
    <numFmt numFmtId="185" formatCode="_-* #,##0.00_E_U_R_-;\-* #,##0.00_E_U_R_-;_-* &quot;-&quot;??_E_U_R_-;_-@_-"/>
    <numFmt numFmtId="186" formatCode="dd/mm/yy"/>
    <numFmt numFmtId="187" formatCode="d\ mmmm\ yyyy"/>
    <numFmt numFmtId="188" formatCode="dd/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£&quot;#,##0_);\(&quot;£&quot;#,##0\)"/>
    <numFmt numFmtId="193" formatCode="&quot;£&quot;#,##0_);[Red]\(&quot;£&quot;#,##0\)"/>
    <numFmt numFmtId="194" formatCode="&quot;£&quot;#,##0.00_);\(&quot;£&quot;#,##0.00\)"/>
    <numFmt numFmtId="195" formatCode="&quot;£&quot;#,##0.00_);[Red]\(&quot;£&quot;#,##0.00\)"/>
    <numFmt numFmtId="196" formatCode="_(&quot;£&quot;* #,##0_);_(&quot;£&quot;* \(#,##0\);_(&quot;£&quot;* &quot;-&quot;_);_(@_)"/>
    <numFmt numFmtId="197" formatCode="_(* #,##0_);_(* \(#,##0\);_(* &quot;-&quot;_);_(@_)"/>
    <numFmt numFmtId="198" formatCode="_(&quot;£&quot;* #,##0.00_);_(&quot;£&quot;* \(#,##0.00\);_(&quot;£&quot;* &quot;-&quot;??_);_(@_)"/>
    <numFmt numFmtId="199" formatCode="_(* #,##0.00_);_(* \(#,##0.00\);_(* &quot;-&quot;??_);_(@_)"/>
    <numFmt numFmtId="200" formatCode="mmm\-yyyy"/>
    <numFmt numFmtId="201" formatCode="0.0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&quot;£&quot;#,##0;\-&quot;£&quot;#,##0"/>
    <numFmt numFmtId="209" formatCode="&quot;£&quot;#,##0;[Red]\-&quot;£&quot;#,##0"/>
    <numFmt numFmtId="210" formatCode="&quot;£&quot;#,##0.00;\-&quot;£&quot;#,##0.00"/>
    <numFmt numFmtId="211" formatCode="&quot;£&quot;#,##0.00;[Red]\-&quot;£&quot;#,##0.00"/>
    <numFmt numFmtId="212" formatCode="_-&quot;£&quot;* #,##0_-;\-&quot;£&quot;* #,##0_-;_-&quot;£&quot;* &quot;-&quot;_-;_-@_-"/>
    <numFmt numFmtId="213" formatCode="_-&quot;£&quot;* #,##0.00_-;\-&quot;£&quot;* #,##0.00_-;_-&quot;£&quot;* &quot;-&quot;??_-;_-@_-"/>
    <numFmt numFmtId="214" formatCode="dd\-mmm\-yyyy"/>
    <numFmt numFmtId="215" formatCode="0.000"/>
    <numFmt numFmtId="216" formatCode="0.0000"/>
  </numFmts>
  <fonts count="14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8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4">
    <xf numFmtId="0" fontId="0" fillId="0" borderId="0">
      <alignment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top" wrapText="1"/>
      <protection/>
    </xf>
    <xf numFmtId="9" fontId="0" fillId="0" borderId="0" applyFont="0" applyFill="0" applyBorder="0" applyAlignment="0" applyProtection="0"/>
  </cellStyleXfs>
  <cellXfs count="332"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3" fontId="0" fillId="0" borderId="0" xfId="0" applyNumberFormat="1" applyAlignment="1">
      <alignment vertical="top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horizontal="right"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14" fontId="0" fillId="0" borderId="7" xfId="0" applyNumberForma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22" applyFont="1" applyFill="1" applyBorder="1" applyAlignment="1">
      <alignment vertical="top" wrapText="1"/>
      <protection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7" fillId="0" borderId="0" xfId="22" applyFont="1" applyFill="1" applyBorder="1" applyAlignment="1">
      <alignment vertical="center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22" applyFont="1" applyFill="1" applyBorder="1" applyAlignment="1">
      <alignment vertical="center" wrapText="1"/>
      <protection/>
    </xf>
    <xf numFmtId="186" fontId="7" fillId="0" borderId="0" xfId="22" applyNumberFormat="1" applyFont="1" applyFill="1" applyBorder="1" applyAlignment="1">
      <alignment vertical="center" wrapText="1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186" fontId="7" fillId="0" borderId="0" xfId="22" applyNumberFormat="1" applyFont="1" applyFill="1" applyBorder="1" applyAlignment="1">
      <alignment vertical="center"/>
      <protection/>
    </xf>
    <xf numFmtId="0" fontId="2" fillId="2" borderId="2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14" fontId="0" fillId="0" borderId="2" xfId="0" applyNumberFormat="1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14" fontId="0" fillId="0" borderId="18" xfId="0" applyNumberFormat="1" applyFont="1" applyFill="1" applyBorder="1" applyAlignment="1">
      <alignment vertical="top" wrapText="1"/>
    </xf>
    <xf numFmtId="0" fontId="2" fillId="2" borderId="17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2" fillId="2" borderId="31" xfId="0" applyFont="1" applyFill="1" applyBorder="1" applyAlignment="1">
      <alignment horizontal="centerContinuous" vertical="center" wrapText="1"/>
    </xf>
    <xf numFmtId="0" fontId="2" fillId="2" borderId="32" xfId="0" applyFont="1" applyFill="1" applyBorder="1" applyAlignment="1">
      <alignment horizontal="centerContinuous" vertical="center" wrapText="1"/>
    </xf>
    <xf numFmtId="0" fontId="2" fillId="2" borderId="33" xfId="0" applyFont="1" applyFill="1" applyBorder="1" applyAlignment="1">
      <alignment horizontal="centerContinuous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vertical="top" wrapText="1"/>
    </xf>
    <xf numFmtId="0" fontId="2" fillId="2" borderId="13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vertical="center" wrapText="1"/>
    </xf>
    <xf numFmtId="0" fontId="2" fillId="0" borderId="0" xfId="0" applyFont="1" applyAlignment="1">
      <alignment horizontal="right" vertical="top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37" xfId="0" applyFont="1" applyBorder="1" applyAlignment="1">
      <alignment horizontal="right" vertical="top" wrapText="1"/>
    </xf>
    <xf numFmtId="0" fontId="0" fillId="0" borderId="38" xfId="0" applyFont="1" applyBorder="1" applyAlignment="1">
      <alignment horizontal="right" vertical="top" wrapText="1"/>
    </xf>
    <xf numFmtId="0" fontId="2" fillId="2" borderId="39" xfId="0" applyFont="1" applyFill="1" applyBorder="1" applyAlignment="1">
      <alignment horizontal="centerContinuous" vertical="center" wrapText="1"/>
    </xf>
    <xf numFmtId="0" fontId="0" fillId="2" borderId="40" xfId="0" applyFill="1" applyBorder="1" applyAlignment="1">
      <alignment horizontal="centerContinuous" vertical="center" wrapText="1"/>
    </xf>
    <xf numFmtId="0" fontId="0" fillId="0" borderId="41" xfId="0" applyFont="1" applyBorder="1" applyAlignment="1">
      <alignment horizontal="right" vertical="top" wrapText="1"/>
    </xf>
    <xf numFmtId="0" fontId="0" fillId="0" borderId="42" xfId="0" applyBorder="1" applyAlignment="1">
      <alignment horizontal="left" vertical="top" wrapText="1"/>
    </xf>
    <xf numFmtId="0" fontId="2" fillId="2" borderId="43" xfId="22" applyFont="1" applyFill="1" applyBorder="1" applyAlignment="1">
      <alignment vertical="center" wrapText="1"/>
      <protection/>
    </xf>
    <xf numFmtId="0" fontId="2" fillId="2" borderId="43" xfId="22" applyFont="1" applyFill="1" applyBorder="1" applyAlignment="1">
      <alignment horizontal="center" vertical="center" wrapText="1"/>
      <protection/>
    </xf>
    <xf numFmtId="0" fontId="2" fillId="2" borderId="44" xfId="0" applyFont="1" applyFill="1" applyBorder="1" applyAlignment="1">
      <alignment horizontal="centerContinuous" vertical="center" wrapText="1"/>
    </xf>
    <xf numFmtId="0" fontId="0" fillId="0" borderId="45" xfId="0" applyFont="1" applyBorder="1" applyAlignment="1">
      <alignment horizontal="right" vertical="top" wrapText="1"/>
    </xf>
    <xf numFmtId="0" fontId="0" fillId="0" borderId="46" xfId="0" applyFont="1" applyBorder="1" applyAlignment="1">
      <alignment horizontal="right" vertical="top" wrapText="1"/>
    </xf>
    <xf numFmtId="0" fontId="0" fillId="0" borderId="47" xfId="0" applyFont="1" applyBorder="1" applyAlignment="1">
      <alignment horizontal="right" vertical="top" wrapText="1"/>
    </xf>
    <xf numFmtId="0" fontId="2" fillId="2" borderId="48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2" borderId="49" xfId="0" applyFont="1" applyFill="1" applyBorder="1" applyAlignment="1">
      <alignment vertical="center" wrapText="1"/>
    </xf>
    <xf numFmtId="0" fontId="3" fillId="2" borderId="50" xfId="0" applyFont="1" applyFill="1" applyBorder="1" applyAlignment="1">
      <alignment vertical="center" wrapText="1"/>
    </xf>
    <xf numFmtId="0" fontId="3" fillId="2" borderId="51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2" xfId="0" applyFont="1" applyFill="1" applyBorder="1" applyAlignment="1">
      <alignment vertical="center" wrapText="1"/>
    </xf>
    <xf numFmtId="0" fontId="2" fillId="2" borderId="53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187" fontId="3" fillId="0" borderId="54" xfId="0" applyNumberFormat="1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0" fillId="0" borderId="30" xfId="0" applyBorder="1" applyAlignment="1">
      <alignment horizontal="center" vertical="center" wrapText="1"/>
    </xf>
    <xf numFmtId="0" fontId="0" fillId="0" borderId="55" xfId="0" applyBorder="1" applyAlignment="1">
      <alignment vertical="center" wrapText="1"/>
    </xf>
    <xf numFmtId="0" fontId="3" fillId="2" borderId="53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29" xfId="0" applyFont="1" applyFill="1" applyBorder="1" applyAlignment="1">
      <alignment vertical="center" wrapText="1"/>
    </xf>
    <xf numFmtId="0" fontId="2" fillId="3" borderId="56" xfId="0" applyFont="1" applyFill="1" applyBorder="1" applyAlignment="1">
      <alignment vertical="center" wrapText="1"/>
    </xf>
    <xf numFmtId="0" fontId="2" fillId="3" borderId="30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31" xfId="0" applyFont="1" applyFill="1" applyBorder="1" applyAlignment="1">
      <alignment vertical="center" wrapText="1"/>
    </xf>
    <xf numFmtId="0" fontId="2" fillId="3" borderId="32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top" wrapText="1"/>
    </xf>
    <xf numFmtId="0" fontId="2" fillId="3" borderId="8" xfId="0" applyFont="1" applyFill="1" applyBorder="1" applyAlignment="1">
      <alignment vertical="top" wrapText="1"/>
    </xf>
    <xf numFmtId="0" fontId="2" fillId="3" borderId="2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vertical="center" wrapText="1"/>
    </xf>
    <xf numFmtId="188" fontId="2" fillId="0" borderId="0" xfId="0" applyNumberFormat="1" applyFont="1" applyAlignment="1">
      <alignment horizontal="center" vertical="center" wrapText="1"/>
    </xf>
    <xf numFmtId="188" fontId="0" fillId="0" borderId="0" xfId="0" applyNumberFormat="1" applyAlignment="1">
      <alignment horizontal="center" vertical="top" wrapText="1"/>
    </xf>
    <xf numFmtId="188" fontId="0" fillId="0" borderId="0" xfId="0" applyNumberFormat="1" applyAlignment="1">
      <alignment horizontal="center" vertical="center" wrapText="1"/>
    </xf>
    <xf numFmtId="188" fontId="7" fillId="0" borderId="0" xfId="22" applyNumberFormat="1" applyFont="1" applyFill="1" applyBorder="1" applyAlignment="1">
      <alignment horizontal="left" vertical="center"/>
      <protection/>
    </xf>
    <xf numFmtId="188" fontId="7" fillId="0" borderId="0" xfId="0" applyNumberFormat="1" applyFont="1" applyFill="1" applyBorder="1" applyAlignment="1">
      <alignment horizontal="left" vertical="center" wrapText="1"/>
    </xf>
    <xf numFmtId="0" fontId="7" fillId="0" borderId="0" xfId="22" applyFont="1" applyFill="1" applyBorder="1" applyAlignment="1">
      <alignment horizontal="left" vertical="center"/>
      <protection/>
    </xf>
    <xf numFmtId="0" fontId="7" fillId="0" borderId="0" xfId="22" applyFont="1" applyFill="1" applyBorder="1" applyAlignment="1">
      <alignment horizontal="left" vertical="center" wrapText="1"/>
      <protection/>
    </xf>
    <xf numFmtId="0" fontId="2" fillId="2" borderId="57" xfId="0" applyFont="1" applyFill="1" applyBorder="1" applyAlignment="1">
      <alignment vertical="center" wrapText="1"/>
    </xf>
    <xf numFmtId="0" fontId="0" fillId="0" borderId="58" xfId="0" applyBorder="1" applyAlignment="1">
      <alignment vertical="top" wrapText="1"/>
    </xf>
    <xf numFmtId="0" fontId="0" fillId="0" borderId="59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2" borderId="57" xfId="0" applyFill="1" applyBorder="1" applyAlignment="1">
      <alignment horizontal="left" vertical="center" wrapText="1"/>
    </xf>
    <xf numFmtId="0" fontId="0" fillId="3" borderId="60" xfId="0" applyFill="1" applyBorder="1" applyAlignment="1">
      <alignment vertical="top" wrapText="1"/>
    </xf>
    <xf numFmtId="0" fontId="0" fillId="3" borderId="7" xfId="0" applyFill="1" applyBorder="1" applyAlignment="1">
      <alignment vertical="top" wrapText="1"/>
    </xf>
    <xf numFmtId="0" fontId="0" fillId="3" borderId="12" xfId="0" applyFill="1" applyBorder="1" applyAlignment="1">
      <alignment vertical="top" wrapText="1"/>
    </xf>
    <xf numFmtId="0" fontId="0" fillId="3" borderId="17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0" xfId="20" applyAlignment="1">
      <alignment vertical="center"/>
    </xf>
    <xf numFmtId="0" fontId="0" fillId="0" borderId="9" xfId="0" applyFill="1" applyBorder="1" applyAlignment="1">
      <alignment vertical="top" wrapText="1"/>
    </xf>
    <xf numFmtId="0" fontId="0" fillId="0" borderId="60" xfId="0" applyFill="1" applyBorder="1" applyAlignment="1">
      <alignment vertical="top" wrapText="1"/>
    </xf>
    <xf numFmtId="0" fontId="0" fillId="0" borderId="5" xfId="0" applyFont="1" applyBorder="1" applyAlignment="1">
      <alignment horizontal="justify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2" borderId="61" xfId="22" applyFont="1" applyFill="1" applyBorder="1" applyAlignment="1">
      <alignment vertical="center" wrapText="1"/>
      <protection/>
    </xf>
    <xf numFmtId="186" fontId="2" fillId="2" borderId="15" xfId="22" applyNumberFormat="1" applyFont="1" applyFill="1" applyBorder="1" applyAlignment="1">
      <alignment horizontal="centerContinuous" vertical="center" wrapText="1"/>
      <protection/>
    </xf>
    <xf numFmtId="186" fontId="5" fillId="2" borderId="16" xfId="22" applyNumberFormat="1" applyFont="1" applyFill="1" applyBorder="1" applyAlignment="1">
      <alignment horizontal="center" vertical="center" wrapText="1"/>
      <protection/>
    </xf>
    <xf numFmtId="186" fontId="5" fillId="2" borderId="17" xfId="22" applyNumberFormat="1" applyFont="1" applyFill="1" applyBorder="1" applyAlignment="1">
      <alignment horizontal="center" vertical="center" wrapText="1"/>
      <protection/>
    </xf>
    <xf numFmtId="0" fontId="2" fillId="2" borderId="19" xfId="22" applyFont="1" applyFill="1" applyBorder="1" applyAlignment="1">
      <alignment vertical="center" wrapText="1"/>
      <protection/>
    </xf>
    <xf numFmtId="0" fontId="0" fillId="0" borderId="58" xfId="22" applyFont="1" applyFill="1" applyBorder="1" applyAlignment="1">
      <alignment vertical="top" wrapText="1"/>
      <protection/>
    </xf>
    <xf numFmtId="0" fontId="0" fillId="0" borderId="62" xfId="22" applyFont="1" applyFill="1" applyBorder="1" applyAlignment="1">
      <alignment vertical="top" wrapText="1"/>
      <protection/>
    </xf>
    <xf numFmtId="0" fontId="2" fillId="2" borderId="37" xfId="0" applyFont="1" applyFill="1" applyBorder="1" applyAlignment="1">
      <alignment vertical="center" wrapText="1"/>
    </xf>
    <xf numFmtId="201" fontId="7" fillId="0" borderId="0" xfId="22" applyNumberFormat="1" applyFont="1" applyFill="1" applyBorder="1" applyAlignment="1">
      <alignment vertical="center" wrapText="1"/>
      <protection/>
    </xf>
    <xf numFmtId="201" fontId="0" fillId="0" borderId="7" xfId="0" applyNumberFormat="1" applyBorder="1" applyAlignment="1">
      <alignment vertical="top" wrapText="1"/>
    </xf>
    <xf numFmtId="201" fontId="0" fillId="0" borderId="0" xfId="0" applyNumberFormat="1" applyAlignment="1">
      <alignment vertical="top" wrapText="1"/>
    </xf>
    <xf numFmtId="0" fontId="2" fillId="0" borderId="0" xfId="0" applyFont="1" applyAlignment="1">
      <alignment vertical="top"/>
    </xf>
    <xf numFmtId="0" fontId="7" fillId="0" borderId="0" xfId="22" applyNumberFormat="1" applyFont="1" applyFill="1" applyBorder="1" applyAlignment="1">
      <alignment vertical="center" wrapText="1"/>
      <protection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top" wrapText="1"/>
    </xf>
    <xf numFmtId="0" fontId="2" fillId="2" borderId="39" xfId="0" applyNumberFormat="1" applyFont="1" applyFill="1" applyBorder="1" applyAlignment="1">
      <alignment vertical="center" wrapText="1"/>
    </xf>
    <xf numFmtId="0" fontId="2" fillId="2" borderId="19" xfId="0" applyNumberFormat="1" applyFont="1" applyFill="1" applyBorder="1" applyAlignment="1">
      <alignment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vertical="center" wrapText="1"/>
    </xf>
    <xf numFmtId="0" fontId="2" fillId="2" borderId="16" xfId="0" applyNumberFormat="1" applyFont="1" applyFill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14" fontId="0" fillId="0" borderId="9" xfId="0" applyNumberFormat="1" applyBorder="1" applyAlignment="1">
      <alignment vertical="center" wrapText="1"/>
    </xf>
    <xf numFmtId="14" fontId="0" fillId="0" borderId="41" xfId="0" applyNumberFormat="1" applyBorder="1" applyAlignment="1">
      <alignment vertical="center" wrapText="1"/>
    </xf>
    <xf numFmtId="0" fontId="0" fillId="0" borderId="9" xfId="0" applyNumberFormat="1" applyBorder="1" applyAlignment="1">
      <alignment vertical="center" wrapText="1"/>
    </xf>
    <xf numFmtId="0" fontId="0" fillId="0" borderId="18" xfId="0" applyNumberFormat="1" applyBorder="1" applyAlignment="1">
      <alignment vertical="center" wrapText="1"/>
    </xf>
    <xf numFmtId="0" fontId="2" fillId="0" borderId="41" xfId="0" applyNumberFormat="1" applyFont="1" applyBorder="1" applyAlignment="1">
      <alignment vertical="center" wrapText="1"/>
    </xf>
    <xf numFmtId="0" fontId="0" fillId="0" borderId="48" xfId="0" applyNumberForma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14" fontId="0" fillId="0" borderId="37" xfId="0" applyNumberFormat="1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2" xfId="0" applyNumberFormat="1" applyBorder="1" applyAlignment="1">
      <alignment vertical="center" wrapText="1"/>
    </xf>
    <xf numFmtId="0" fontId="2" fillId="0" borderId="37" xfId="0" applyNumberFormat="1" applyFont="1" applyBorder="1" applyAlignment="1">
      <alignment vertical="center" wrapText="1"/>
    </xf>
    <xf numFmtId="0" fontId="0" fillId="0" borderId="5" xfId="0" applyNumberForma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0" fontId="0" fillId="0" borderId="3" xfId="0" applyNumberFormat="1" applyBorder="1" applyAlignment="1">
      <alignment vertical="center" wrapText="1"/>
    </xf>
    <xf numFmtId="0" fontId="0" fillId="0" borderId="4" xfId="0" applyNumberFormat="1" applyBorder="1" applyAlignment="1">
      <alignment vertical="center" wrapText="1"/>
    </xf>
    <xf numFmtId="0" fontId="0" fillId="0" borderId="63" xfId="0" applyNumberFormat="1" applyBorder="1" applyAlignment="1">
      <alignment vertical="center" wrapText="1"/>
    </xf>
    <xf numFmtId="0" fontId="0" fillId="0" borderId="6" xfId="0" applyNumberFormat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2" borderId="52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1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top" wrapText="1"/>
    </xf>
    <xf numFmtId="0" fontId="1" fillId="0" borderId="29" xfId="0" applyFont="1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9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186" fontId="0" fillId="2" borderId="9" xfId="22" applyNumberFormat="1" applyFont="1" applyFill="1" applyBorder="1" applyAlignment="1">
      <alignment horizontal="centerContinuous" vertical="top" wrapText="1"/>
      <protection/>
    </xf>
    <xf numFmtId="186" fontId="0" fillId="0" borderId="42" xfId="21" applyNumberFormat="1" applyFont="1" applyFill="1" applyBorder="1" applyAlignment="1" quotePrefix="1">
      <alignment horizontal="center" vertical="top" wrapText="1"/>
      <protection/>
    </xf>
    <xf numFmtId="186" fontId="0" fillId="0" borderId="60" xfId="21" applyNumberFormat="1" applyFont="1" applyFill="1" applyBorder="1" applyAlignment="1">
      <alignment horizontal="center" vertical="top" wrapText="1"/>
      <protection/>
    </xf>
    <xf numFmtId="186" fontId="0" fillId="2" borderId="1" xfId="22" applyNumberFormat="1" applyFont="1" applyFill="1" applyBorder="1" applyAlignment="1">
      <alignment horizontal="centerContinuous" vertical="top" wrapText="1"/>
      <protection/>
    </xf>
    <xf numFmtId="186" fontId="0" fillId="0" borderId="7" xfId="21" applyNumberFormat="1" applyFont="1" applyFill="1" applyBorder="1" applyAlignment="1">
      <alignment horizontal="center" vertical="top" wrapText="1"/>
      <protection/>
    </xf>
    <xf numFmtId="186" fontId="0" fillId="0" borderId="13" xfId="21" applyNumberFormat="1" applyFont="1" applyFill="1" applyBorder="1" applyAlignment="1" quotePrefix="1">
      <alignment horizontal="center" vertical="top" wrapText="1"/>
      <protection/>
    </xf>
    <xf numFmtId="186" fontId="0" fillId="2" borderId="3" xfId="22" applyNumberFormat="1" applyFont="1" applyFill="1" applyBorder="1" applyAlignment="1">
      <alignment horizontal="centerContinuous" vertical="top" wrapText="1"/>
      <protection/>
    </xf>
    <xf numFmtId="186" fontId="0" fillId="2" borderId="10" xfId="22" applyNumberFormat="1" applyFont="1" applyFill="1" applyBorder="1" applyAlignment="1">
      <alignment horizontal="centerContinuous" vertical="top" wrapText="1"/>
      <protection/>
    </xf>
    <xf numFmtId="186" fontId="0" fillId="0" borderId="36" xfId="22" applyNumberFormat="1" applyFont="1" applyBorder="1" applyAlignment="1" quotePrefix="1">
      <alignment horizontal="center" vertical="top" wrapText="1"/>
      <protection/>
    </xf>
    <xf numFmtId="186" fontId="0" fillId="0" borderId="12" xfId="21" applyNumberFormat="1" applyFont="1" applyFill="1" applyBorder="1" applyAlignment="1">
      <alignment horizontal="center" vertical="top" wrapText="1"/>
      <protection/>
    </xf>
    <xf numFmtId="0" fontId="6" fillId="0" borderId="0" xfId="0" applyFont="1" applyAlignment="1">
      <alignment vertical="top"/>
    </xf>
    <xf numFmtId="0" fontId="0" fillId="0" borderId="0" xfId="0" applyFont="1" applyAlignment="1">
      <alignment vertical="top"/>
    </xf>
    <xf numFmtId="201" fontId="6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201" fontId="0" fillId="0" borderId="0" xfId="0" applyNumberFormat="1" applyAlignment="1">
      <alignment vertical="top"/>
    </xf>
    <xf numFmtId="0" fontId="8" fillId="0" borderId="0" xfId="20" applyFont="1" applyAlignment="1">
      <alignment vertical="center"/>
    </xf>
    <xf numFmtId="0" fontId="2" fillId="3" borderId="64" xfId="0" applyFont="1" applyFill="1" applyBorder="1" applyAlignment="1">
      <alignment vertical="center" wrapText="1"/>
    </xf>
    <xf numFmtId="0" fontId="2" fillId="3" borderId="37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38" xfId="0" applyFont="1" applyFill="1" applyBorder="1" applyAlignment="1">
      <alignment vertical="center" wrapText="1"/>
    </xf>
    <xf numFmtId="201" fontId="0" fillId="0" borderId="60" xfId="0" applyNumberFormat="1" applyBorder="1" applyAlignment="1">
      <alignment vertical="top" wrapText="1"/>
    </xf>
    <xf numFmtId="0" fontId="0" fillId="2" borderId="10" xfId="0" applyFont="1" applyFill="1" applyBorder="1" applyAlignment="1">
      <alignment horizontal="center" vertical="center" wrapText="1"/>
    </xf>
    <xf numFmtId="201" fontId="0" fillId="2" borderId="12" xfId="0" applyNumberFormat="1" applyFont="1" applyFill="1" applyBorder="1" applyAlignment="1">
      <alignment horizontal="center" vertical="center" wrapText="1"/>
    </xf>
    <xf numFmtId="201" fontId="2" fillId="2" borderId="21" xfId="0" applyNumberFormat="1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left" vertical="center" wrapText="1"/>
    </xf>
    <xf numFmtId="186" fontId="0" fillId="0" borderId="0" xfId="0" applyNumberFormat="1" applyAlignment="1">
      <alignment vertical="top" wrapText="1"/>
    </xf>
    <xf numFmtId="186" fontId="2" fillId="2" borderId="16" xfId="0" applyNumberFormat="1" applyFont="1" applyFill="1" applyBorder="1" applyAlignment="1">
      <alignment horizontal="center" vertical="center" wrapText="1"/>
    </xf>
    <xf numFmtId="186" fontId="0" fillId="0" borderId="30" xfId="0" applyNumberFormat="1" applyBorder="1" applyAlignment="1">
      <alignment vertical="top" wrapText="1"/>
    </xf>
    <xf numFmtId="186" fontId="0" fillId="0" borderId="2" xfId="0" applyNumberFormat="1" applyBorder="1" applyAlignment="1">
      <alignment vertical="top" wrapText="1"/>
    </xf>
    <xf numFmtId="186" fontId="0" fillId="0" borderId="11" xfId="0" applyNumberFormat="1" applyBorder="1" applyAlignment="1">
      <alignment vertical="top" wrapText="1"/>
    </xf>
    <xf numFmtId="186" fontId="0" fillId="0" borderId="0" xfId="0" applyNumberFormat="1" applyAlignment="1">
      <alignment vertical="top"/>
    </xf>
    <xf numFmtId="0" fontId="4" fillId="0" borderId="0" xfId="0" applyFont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8" fillId="0" borderId="7" xfId="20" applyBorder="1" applyAlignment="1">
      <alignment vertical="center" wrapText="1"/>
    </xf>
    <xf numFmtId="0" fontId="4" fillId="0" borderId="0" xfId="0" applyFont="1" applyAlignment="1">
      <alignment vertical="center"/>
    </xf>
    <xf numFmtId="186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12" fillId="0" borderId="0" xfId="20" applyFont="1" applyAlignment="1">
      <alignment vertical="center"/>
    </xf>
    <xf numFmtId="0" fontId="2" fillId="2" borderId="65" xfId="22" applyFont="1" applyFill="1" applyBorder="1" applyAlignment="1">
      <alignment vertical="center" wrapText="1"/>
      <protection/>
    </xf>
    <xf numFmtId="0" fontId="2" fillId="2" borderId="66" xfId="22" applyFont="1" applyFill="1" applyBorder="1" applyAlignment="1">
      <alignment vertical="center" wrapText="1"/>
      <protection/>
    </xf>
    <xf numFmtId="186" fontId="2" fillId="2" borderId="54" xfId="22" applyNumberFormat="1" applyFont="1" applyFill="1" applyBorder="1" applyAlignment="1">
      <alignment horizontal="centerContinuous" vertical="center" wrapText="1"/>
      <protection/>
    </xf>
    <xf numFmtId="186" fontId="2" fillId="2" borderId="57" xfId="22" applyNumberFormat="1" applyFont="1" applyFill="1" applyBorder="1" applyAlignment="1">
      <alignment horizontal="centerContinuous" vertical="center"/>
      <protection/>
    </xf>
    <xf numFmtId="186" fontId="2" fillId="2" borderId="54" xfId="22" applyNumberFormat="1" applyFont="1" applyFill="1" applyBorder="1" applyAlignment="1">
      <alignment horizontal="centerContinuous" vertical="center"/>
      <protection/>
    </xf>
    <xf numFmtId="186" fontId="2" fillId="2" borderId="44" xfId="22" applyNumberFormat="1" applyFont="1" applyFill="1" applyBorder="1" applyAlignment="1">
      <alignment horizontal="centerContinuous" vertical="center"/>
      <protection/>
    </xf>
    <xf numFmtId="0" fontId="2" fillId="2" borderId="57" xfId="22" applyFont="1" applyFill="1" applyBorder="1" applyAlignment="1">
      <alignment vertical="center" wrapText="1"/>
      <protection/>
    </xf>
    <xf numFmtId="0" fontId="2" fillId="2" borderId="20" xfId="22" applyFont="1" applyFill="1" applyBorder="1" applyAlignment="1">
      <alignment vertical="center" wrapText="1"/>
      <protection/>
    </xf>
    <xf numFmtId="0" fontId="2" fillId="2" borderId="22" xfId="22" applyFont="1" applyFill="1" applyBorder="1" applyAlignment="1">
      <alignment vertical="center" wrapText="1"/>
      <protection/>
    </xf>
    <xf numFmtId="0" fontId="2" fillId="2" borderId="21" xfId="22" applyFont="1" applyFill="1" applyBorder="1" applyAlignment="1">
      <alignment vertical="center" wrapText="1"/>
      <protection/>
    </xf>
    <xf numFmtId="186" fontId="5" fillId="2" borderId="65" xfId="22" applyNumberFormat="1" applyFont="1" applyFill="1" applyBorder="1" applyAlignment="1">
      <alignment horizontal="center" vertical="top" wrapText="1"/>
      <protection/>
    </xf>
    <xf numFmtId="186" fontId="5" fillId="2" borderId="66" xfId="22" applyNumberFormat="1" applyFont="1" applyFill="1" applyBorder="1" applyAlignment="1">
      <alignment horizontal="center" vertical="top" wrapText="1"/>
      <protection/>
    </xf>
    <xf numFmtId="186" fontId="5" fillId="2" borderId="65" xfId="22" applyNumberFormat="1" applyFont="1" applyFill="1" applyBorder="1" applyAlignment="1">
      <alignment horizontal="center" vertical="top"/>
      <protection/>
    </xf>
    <xf numFmtId="186" fontId="5" fillId="2" borderId="43" xfId="22" applyNumberFormat="1" applyFont="1" applyFill="1" applyBorder="1" applyAlignment="1">
      <alignment horizontal="center" vertical="top"/>
      <protection/>
    </xf>
    <xf numFmtId="186" fontId="5" fillId="2" borderId="66" xfId="22" applyNumberFormat="1" applyFont="1" applyFill="1" applyBorder="1" applyAlignment="1">
      <alignment horizontal="center" vertical="top"/>
      <protection/>
    </xf>
    <xf numFmtId="0" fontId="0" fillId="0" borderId="9" xfId="21" applyFont="1" applyFill="1" applyBorder="1" applyAlignment="1">
      <alignment vertical="top"/>
      <protection/>
    </xf>
    <xf numFmtId="0" fontId="0" fillId="0" borderId="18" xfId="21" applyFont="1" applyFill="1" applyBorder="1" applyAlignment="1">
      <alignment horizontal="left" vertical="top"/>
      <protection/>
    </xf>
    <xf numFmtId="0" fontId="0" fillId="0" borderId="18" xfId="21" applyFont="1" applyFill="1" applyBorder="1" applyAlignment="1">
      <alignment vertical="top" wrapText="1"/>
      <protection/>
    </xf>
    <xf numFmtId="0" fontId="0" fillId="0" borderId="18" xfId="22" applyFont="1" applyFill="1" applyBorder="1" applyAlignment="1">
      <alignment vertical="top" wrapText="1"/>
      <protection/>
    </xf>
    <xf numFmtId="0" fontId="0" fillId="0" borderId="60" xfId="22" applyFont="1" applyFill="1" applyBorder="1" applyAlignment="1">
      <alignment vertical="top" wrapText="1"/>
      <protection/>
    </xf>
    <xf numFmtId="186" fontId="0" fillId="0" borderId="29" xfId="21" applyNumberFormat="1" applyFont="1" applyFill="1" applyBorder="1" applyAlignment="1">
      <alignment horizontal="center" vertical="top"/>
      <protection/>
    </xf>
    <xf numFmtId="186" fontId="0" fillId="0" borderId="55" xfId="21" applyNumberFormat="1" applyFont="1" applyFill="1" applyBorder="1" applyAlignment="1">
      <alignment horizontal="center" vertical="top"/>
      <protection/>
    </xf>
    <xf numFmtId="186" fontId="0" fillId="0" borderId="30" xfId="21" applyNumberFormat="1" applyFont="1" applyFill="1" applyBorder="1" applyAlignment="1">
      <alignment horizontal="center" vertical="top"/>
      <protection/>
    </xf>
    <xf numFmtId="0" fontId="0" fillId="0" borderId="67" xfId="22" applyFont="1" applyFill="1" applyBorder="1" applyAlignment="1">
      <alignment vertical="top" wrapText="1"/>
      <protection/>
    </xf>
    <xf numFmtId="0" fontId="0" fillId="0" borderId="68" xfId="21" applyFont="1" applyFill="1" applyBorder="1" applyAlignment="1">
      <alignment vertical="top"/>
      <protection/>
    </xf>
    <xf numFmtId="0" fontId="0" fillId="0" borderId="69" xfId="21" applyFont="1" applyFill="1" applyBorder="1" applyAlignment="1">
      <alignment horizontal="left" vertical="top"/>
      <protection/>
    </xf>
    <xf numFmtId="0" fontId="0" fillId="0" borderId="69" xfId="21" applyFont="1" applyFill="1" applyBorder="1" applyAlignment="1">
      <alignment vertical="top" wrapText="1"/>
      <protection/>
    </xf>
    <xf numFmtId="0" fontId="0" fillId="0" borderId="69" xfId="22" applyFont="1" applyFill="1" applyBorder="1" applyAlignment="1">
      <alignment vertical="top" wrapText="1"/>
      <protection/>
    </xf>
    <xf numFmtId="0" fontId="0" fillId="0" borderId="70" xfId="22" applyFont="1" applyFill="1" applyBorder="1" applyAlignment="1">
      <alignment vertical="top" wrapText="1"/>
      <protection/>
    </xf>
    <xf numFmtId="186" fontId="0" fillId="0" borderId="68" xfId="21" applyNumberFormat="1" applyFont="1" applyFill="1" applyBorder="1" applyAlignment="1">
      <alignment horizontal="center" vertical="top"/>
      <protection/>
    </xf>
    <xf numFmtId="186" fontId="0" fillId="0" borderId="70" xfId="21" applyNumberFormat="1" applyFont="1" applyFill="1" applyBorder="1" applyAlignment="1">
      <alignment horizontal="center" vertical="top"/>
      <protection/>
    </xf>
    <xf numFmtId="186" fontId="0" fillId="0" borderId="69" xfId="21" applyNumberFormat="1" applyFont="1" applyFill="1" applyBorder="1" applyAlignment="1">
      <alignment horizontal="center" vertical="top"/>
      <protection/>
    </xf>
    <xf numFmtId="0" fontId="0" fillId="0" borderId="25" xfId="22" applyFont="1" applyFill="1" applyBorder="1" applyAlignment="1">
      <alignment vertical="top" wrapText="1"/>
      <protection/>
    </xf>
    <xf numFmtId="0" fontId="0" fillId="0" borderId="10" xfId="21" applyFont="1" applyFill="1" applyBorder="1" applyAlignment="1">
      <alignment vertical="top"/>
      <protection/>
    </xf>
    <xf numFmtId="0" fontId="0" fillId="0" borderId="11" xfId="21" applyFont="1" applyFill="1" applyBorder="1" applyAlignment="1">
      <alignment horizontal="left" vertical="top"/>
      <protection/>
    </xf>
    <xf numFmtId="0" fontId="0" fillId="0" borderId="11" xfId="21" applyFont="1" applyFill="1" applyBorder="1" applyAlignment="1">
      <alignment vertical="top" wrapText="1"/>
      <protection/>
    </xf>
    <xf numFmtId="0" fontId="0" fillId="0" borderId="11" xfId="22" applyFont="1" applyFill="1" applyBorder="1" applyAlignment="1">
      <alignment vertical="top" wrapText="1"/>
      <protection/>
    </xf>
    <xf numFmtId="0" fontId="0" fillId="0" borderId="12" xfId="22" applyFont="1" applyFill="1" applyBorder="1" applyAlignment="1">
      <alignment vertical="top" wrapText="1"/>
      <protection/>
    </xf>
    <xf numFmtId="186" fontId="0" fillId="0" borderId="10" xfId="21" applyNumberFormat="1" applyFont="1" applyFill="1" applyBorder="1" applyAlignment="1">
      <alignment horizontal="center" vertical="top"/>
      <protection/>
    </xf>
    <xf numFmtId="186" fontId="0" fillId="0" borderId="12" xfId="21" applyNumberFormat="1" applyFont="1" applyFill="1" applyBorder="1" applyAlignment="1">
      <alignment horizontal="center" vertical="top"/>
      <protection/>
    </xf>
    <xf numFmtId="186" fontId="0" fillId="0" borderId="11" xfId="21" applyNumberFormat="1" applyFont="1" applyFill="1" applyBorder="1" applyAlignment="1">
      <alignment horizontal="center" vertical="top"/>
      <protection/>
    </xf>
    <xf numFmtId="0" fontId="8" fillId="0" borderId="8" xfId="20" applyBorder="1" applyAlignment="1">
      <alignment vertical="center" wrapText="1"/>
    </xf>
    <xf numFmtId="22" fontId="7" fillId="0" borderId="0" xfId="0" applyNumberFormat="1" applyFont="1" applyBorder="1" applyAlignment="1">
      <alignment vertical="center"/>
    </xf>
    <xf numFmtId="0" fontId="0" fillId="0" borderId="25" xfId="0" applyFill="1" applyBorder="1" applyAlignment="1">
      <alignment vertical="top" wrapText="1"/>
    </xf>
    <xf numFmtId="9" fontId="0" fillId="0" borderId="0" xfId="23" applyAlignment="1">
      <alignment horizontal="left" vertical="top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0" fillId="0" borderId="0" xfId="23" applyAlignment="1">
      <alignment horizontal="left"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23" xfId="0" applyNumberFormat="1" applyFill="1" applyBorder="1" applyAlignment="1">
      <alignment vertical="center" wrapText="1"/>
    </xf>
    <xf numFmtId="0" fontId="0" fillId="0" borderId="3" xfId="0" applyNumberForma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6" xfId="0" applyNumberFormat="1" applyFill="1" applyBorder="1" applyAlignment="1">
      <alignment vertical="center" wrapText="1"/>
    </xf>
    <xf numFmtId="0" fontId="2" fillId="0" borderId="15" xfId="0" applyNumberFormat="1" applyFont="1" applyBorder="1" applyAlignment="1">
      <alignment vertical="top" wrapText="1"/>
    </xf>
    <xf numFmtId="0" fontId="2" fillId="0" borderId="16" xfId="0" applyNumberFormat="1" applyFont="1" applyBorder="1" applyAlignment="1">
      <alignment vertical="top" wrapText="1"/>
    </xf>
    <xf numFmtId="0" fontId="2" fillId="0" borderId="19" xfId="0" applyNumberFormat="1" applyFont="1" applyFill="1" applyBorder="1" applyAlignment="1">
      <alignment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65" xfId="21" applyFont="1" applyFill="1" applyBorder="1" applyAlignment="1">
      <alignment horizontal="center" vertical="top" wrapText="1"/>
      <protection/>
    </xf>
    <xf numFmtId="0" fontId="0" fillId="0" borderId="68" xfId="21" applyFont="1" applyFill="1" applyBorder="1" applyAlignment="1">
      <alignment horizontal="center" vertical="top" wrapText="1"/>
      <protection/>
    </xf>
    <xf numFmtId="0" fontId="0" fillId="0" borderId="20" xfId="21" applyFont="1" applyFill="1" applyBorder="1" applyAlignment="1">
      <alignment horizontal="center" vertical="top" wrapText="1"/>
      <protection/>
    </xf>
    <xf numFmtId="0" fontId="0" fillId="0" borderId="43" xfId="0" applyFont="1" applyBorder="1" applyAlignment="1">
      <alignment vertical="top" wrapText="1"/>
    </xf>
    <xf numFmtId="0" fontId="0" fillId="0" borderId="69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66" xfId="21" applyFont="1" applyFill="1" applyBorder="1" applyAlignment="1">
      <alignment vertical="top" wrapText="1"/>
      <protection/>
    </xf>
    <xf numFmtId="0" fontId="0" fillId="0" borderId="70" xfId="21" applyFont="1" applyFill="1" applyBorder="1" applyAlignment="1">
      <alignment vertical="top" wrapText="1"/>
      <protection/>
    </xf>
    <xf numFmtId="0" fontId="0" fillId="0" borderId="21" xfId="21" applyFont="1" applyFill="1" applyBorder="1" applyAlignment="1">
      <alignment vertical="top" wrapText="1"/>
      <protection/>
    </xf>
    <xf numFmtId="0" fontId="2" fillId="2" borderId="29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top" wrapText="1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P101" xfId="21"/>
    <cellStyle name="Normal_WP136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flink@etsi.org" TargetMode="External" /><Relationship Id="rId2" Type="http://schemas.openxmlformats.org/officeDocument/2006/relationships/hyperlink" Target="mailto:anthony.wiles@etsi.org" TargetMode="External" /><Relationship Id="rId3" Type="http://schemas.openxmlformats.org/officeDocument/2006/relationships/hyperlink" Target="mailto:alberto.berrini@etsi.org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ebapp.etsi.org/travel/" TargetMode="External" /><Relationship Id="rId2" Type="http://schemas.openxmlformats.org/officeDocument/2006/relationships/hyperlink" Target="mailto:STFLINK@etsi.fr" TargetMode="Externa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ebapp.etsi.org/travel/" TargetMode="External" /><Relationship Id="rId2" Type="http://schemas.openxmlformats.org/officeDocument/2006/relationships/hyperlink" Target="mailto:STFLINK@etsi.fr" TargetMode="Externa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F5" sqref="F5"/>
    </sheetView>
  </sheetViews>
  <sheetFormatPr defaultColWidth="9.140625" defaultRowHeight="12.75"/>
  <cols>
    <col min="1" max="1" width="23.28125" style="25" customWidth="1"/>
    <col min="2" max="2" width="44.57421875" style="28" customWidth="1"/>
    <col min="3" max="3" width="7.7109375" style="91" customWidth="1"/>
    <col min="4" max="4" width="29.28125" style="24" customWidth="1"/>
    <col min="5" max="16384" width="9.140625" style="24" customWidth="1"/>
  </cols>
  <sheetData>
    <row r="1" spans="1:4" s="33" customFormat="1" ht="33.75" customHeight="1">
      <c r="A1" s="33" t="str">
        <f>"STF "&amp;STF&amp;"  -  General Information"</f>
        <v>STF OT  -  General Information</v>
      </c>
      <c r="B1" s="34"/>
      <c r="C1" s="89"/>
      <c r="D1" s="288"/>
    </row>
    <row r="2" spans="1:3" s="35" customFormat="1" ht="13.5" customHeight="1" thickBot="1">
      <c r="A2" s="36" t="s">
        <v>81</v>
      </c>
      <c r="B2" s="36" t="s">
        <v>82</v>
      </c>
      <c r="C2" s="90"/>
    </row>
    <row r="3" spans="1:4" s="35" customFormat="1" ht="18.75" customHeight="1" thickBot="1">
      <c r="A3" s="93" t="s">
        <v>32</v>
      </c>
      <c r="B3" s="103">
        <v>38260</v>
      </c>
      <c r="C3" s="104" t="s">
        <v>35</v>
      </c>
      <c r="D3" s="105" t="s">
        <v>36</v>
      </c>
    </row>
    <row r="4" spans="1:4" ht="19.5" customHeight="1">
      <c r="A4" s="93" t="s">
        <v>0</v>
      </c>
      <c r="B4" s="99" t="s">
        <v>124</v>
      </c>
      <c r="C4" s="106"/>
      <c r="D4" s="107"/>
    </row>
    <row r="5" spans="1:4" ht="13.5" thickBot="1">
      <c r="A5" s="108" t="s">
        <v>1</v>
      </c>
      <c r="B5" s="191"/>
      <c r="C5" s="101"/>
      <c r="D5" s="102"/>
    </row>
    <row r="6" spans="1:4" ht="12.75">
      <c r="A6" s="95" t="s">
        <v>2</v>
      </c>
      <c r="B6" s="200"/>
      <c r="C6" s="106"/>
      <c r="D6" s="107"/>
    </row>
    <row r="7" spans="1:4" ht="12.75">
      <c r="A7" s="94" t="s">
        <v>68</v>
      </c>
      <c r="B7" s="192"/>
      <c r="C7" s="92"/>
      <c r="D7" s="100"/>
    </row>
    <row r="8" spans="1:4" ht="12.75">
      <c r="A8" s="94" t="s">
        <v>83</v>
      </c>
      <c r="B8" s="192"/>
      <c r="C8" s="92"/>
      <c r="D8" s="100"/>
    </row>
    <row r="9" spans="1:4" ht="12.75">
      <c r="A9" s="94" t="s">
        <v>61</v>
      </c>
      <c r="B9" s="192"/>
      <c r="C9" s="92"/>
      <c r="D9" s="100"/>
    </row>
    <row r="10" spans="1:4" ht="12.75">
      <c r="A10" s="94" t="s">
        <v>60</v>
      </c>
      <c r="B10" s="192"/>
      <c r="C10" s="92"/>
      <c r="D10" s="100"/>
    </row>
    <row r="11" spans="1:4" ht="12.75">
      <c r="A11" s="94" t="s">
        <v>60</v>
      </c>
      <c r="B11" s="192"/>
      <c r="C11" s="92"/>
      <c r="D11" s="100"/>
    </row>
    <row r="12" spans="1:4" ht="12.75">
      <c r="A12" s="94" t="s">
        <v>60</v>
      </c>
      <c r="B12" s="192"/>
      <c r="C12" s="92"/>
      <c r="D12" s="100"/>
    </row>
    <row r="13" spans="1:4" ht="12.75">
      <c r="A13" s="94" t="s">
        <v>4</v>
      </c>
      <c r="B13" s="192"/>
      <c r="C13" s="193"/>
      <c r="D13" s="100"/>
    </row>
    <row r="14" spans="1:4" ht="12.75">
      <c r="A14" s="94" t="s">
        <v>84</v>
      </c>
      <c r="B14" s="192" t="s">
        <v>85</v>
      </c>
      <c r="C14" s="193"/>
      <c r="D14" s="241" t="s">
        <v>94</v>
      </c>
    </row>
    <row r="15" spans="1:4" ht="12.75">
      <c r="A15" s="194" t="s">
        <v>67</v>
      </c>
      <c r="B15" s="192" t="s">
        <v>82</v>
      </c>
      <c r="C15" s="193"/>
      <c r="D15" s="241" t="s">
        <v>95</v>
      </c>
    </row>
    <row r="16" spans="1:4" ht="13.5" thickBot="1">
      <c r="A16" s="108" t="s">
        <v>97</v>
      </c>
      <c r="B16" s="202" t="s">
        <v>42</v>
      </c>
      <c r="C16" s="203"/>
      <c r="D16" s="287" t="s">
        <v>96</v>
      </c>
    </row>
    <row r="17" spans="1:4" ht="12.75">
      <c r="A17" s="95" t="s">
        <v>3</v>
      </c>
      <c r="B17" s="204"/>
      <c r="C17" s="205"/>
      <c r="D17" s="107"/>
    </row>
    <row r="18" spans="1:4" ht="12.75">
      <c r="A18" s="96" t="s">
        <v>31</v>
      </c>
      <c r="B18" s="195"/>
      <c r="C18" s="196"/>
      <c r="D18" s="201"/>
    </row>
    <row r="19" spans="1:4" ht="12.75">
      <c r="A19" s="96"/>
      <c r="B19" s="195"/>
      <c r="C19" s="196"/>
      <c r="D19" s="100"/>
    </row>
    <row r="20" spans="1:4" ht="12.75">
      <c r="A20" s="96"/>
      <c r="B20" s="195"/>
      <c r="C20" s="196"/>
      <c r="D20" s="100"/>
    </row>
    <row r="21" spans="1:4" ht="12.75">
      <c r="A21" s="96"/>
      <c r="B21" s="195"/>
      <c r="C21" s="196"/>
      <c r="D21" s="100"/>
    </row>
    <row r="22" spans="1:4" ht="12.75">
      <c r="A22" s="96"/>
      <c r="B22" s="197"/>
      <c r="C22" s="196"/>
      <c r="D22" s="100"/>
    </row>
    <row r="23" spans="1:4" ht="12.75">
      <c r="A23" s="96"/>
      <c r="B23" s="197"/>
      <c r="C23" s="196"/>
      <c r="D23" s="100"/>
    </row>
    <row r="24" spans="1:4" ht="12.75">
      <c r="A24" s="96"/>
      <c r="B24" s="197"/>
      <c r="C24" s="196"/>
      <c r="D24" s="100"/>
    </row>
    <row r="25" spans="1:4" ht="12.75">
      <c r="A25" s="97"/>
      <c r="B25" s="197"/>
      <c r="C25" s="196"/>
      <c r="D25" s="100"/>
    </row>
    <row r="26" spans="1:4" ht="13.5" thickBot="1">
      <c r="A26" s="98"/>
      <c r="B26" s="198"/>
      <c r="C26" s="199"/>
      <c r="D26" s="102"/>
    </row>
  </sheetData>
  <hyperlinks>
    <hyperlink ref="D16" r:id="rId1" display="stflink@etsi.org"/>
    <hyperlink ref="D14" r:id="rId2" display="anthony.wiles@etsi.org"/>
    <hyperlink ref="D15" r:id="rId3" display="alberto.berrini@etsi.org"/>
  </hyperlink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4"/>
  <headerFooter alignWithMargins="0">
    <oddFooter>&amp;L&amp;F - &amp;A&amp;CETSI - STF Work Plan Sheet&amp;R&amp;D -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B3" sqref="B3"/>
    </sheetView>
  </sheetViews>
  <sheetFormatPr defaultColWidth="9.140625" defaultRowHeight="12.75"/>
  <cols>
    <col min="1" max="1" width="7.421875" style="0" customWidth="1"/>
    <col min="2" max="2" width="11.140625" style="0" customWidth="1"/>
    <col min="3" max="3" width="50.421875" style="0" customWidth="1"/>
    <col min="4" max="4" width="21.28125" style="0" customWidth="1"/>
    <col min="5" max="5" width="10.140625" style="0" bestFit="1" customWidth="1"/>
  </cols>
  <sheetData>
    <row r="1" spans="1:18" s="38" customFormat="1" ht="29.25" customHeight="1" thickBot="1">
      <c r="A1" s="38" t="str">
        <f>"STF "&amp;STF&amp;"  -  Document story"</f>
        <v>STF OT  -  Document story</v>
      </c>
      <c r="C1" s="29"/>
      <c r="D1" s="29"/>
      <c r="E1" s="29"/>
      <c r="F1" s="2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29"/>
    </row>
    <row r="2" spans="1:4" s="3" customFormat="1" ht="18" customHeight="1" thickBot="1">
      <c r="A2" s="42" t="s">
        <v>8</v>
      </c>
      <c r="B2" s="43" t="s">
        <v>9</v>
      </c>
      <c r="C2" s="49" t="s">
        <v>10</v>
      </c>
      <c r="D2" s="37"/>
    </row>
    <row r="3" spans="1:4" ht="12.75">
      <c r="A3" s="144" t="s">
        <v>78</v>
      </c>
      <c r="B3" s="48"/>
      <c r="C3" s="145" t="s">
        <v>79</v>
      </c>
      <c r="D3" s="2"/>
    </row>
    <row r="4" spans="1:4" ht="12.75">
      <c r="A4" s="239" t="s">
        <v>62</v>
      </c>
      <c r="B4" s="46"/>
      <c r="C4" s="240" t="s">
        <v>80</v>
      </c>
      <c r="D4" s="2"/>
    </row>
    <row r="5" spans="1:4" ht="12.75">
      <c r="A5" s="45"/>
      <c r="B5" s="46"/>
      <c r="C5" s="47"/>
      <c r="D5" s="2"/>
    </row>
    <row r="6" spans="1:4" ht="12.75">
      <c r="A6" s="45"/>
      <c r="B6" s="46"/>
      <c r="C6" s="47"/>
      <c r="D6" s="2"/>
    </row>
    <row r="7" spans="1:4" ht="12.75">
      <c r="A7" s="45"/>
      <c r="B7" s="46"/>
      <c r="C7" s="47"/>
      <c r="D7" s="2"/>
    </row>
    <row r="8" spans="1:4" ht="12.75">
      <c r="A8" s="45"/>
      <c r="B8" s="46"/>
      <c r="C8" s="47"/>
      <c r="D8" s="2"/>
    </row>
    <row r="9" spans="1:4" ht="12.75">
      <c r="A9" s="45"/>
      <c r="B9" s="46"/>
      <c r="C9" s="47"/>
      <c r="D9" s="2"/>
    </row>
    <row r="10" spans="1:4" ht="12.75">
      <c r="A10" s="45"/>
      <c r="B10" s="46"/>
      <c r="C10" s="47"/>
      <c r="D10" s="2"/>
    </row>
    <row r="11" spans="1:4" ht="12.75">
      <c r="A11" s="45"/>
      <c r="B11" s="46"/>
      <c r="C11" s="47"/>
      <c r="D11" s="2"/>
    </row>
    <row r="12" spans="1:4" ht="12.75">
      <c r="A12" s="45"/>
      <c r="B12" s="46"/>
      <c r="C12" s="47"/>
      <c r="D12" s="2"/>
    </row>
    <row r="13" spans="1:4" ht="12.75">
      <c r="A13" s="45"/>
      <c r="B13" s="46"/>
      <c r="C13" s="47"/>
      <c r="D13" s="2"/>
    </row>
    <row r="14" spans="1:4" ht="12.75">
      <c r="A14" s="45"/>
      <c r="B14" s="46"/>
      <c r="C14" s="47"/>
      <c r="D14" s="2"/>
    </row>
    <row r="15" spans="1:4" ht="12.75">
      <c r="A15" s="45"/>
      <c r="B15" s="46"/>
      <c r="C15" s="47"/>
      <c r="D15" s="2"/>
    </row>
    <row r="16" spans="1:4" ht="12.75">
      <c r="A16" s="45"/>
      <c r="B16" s="46"/>
      <c r="C16" s="47"/>
      <c r="D16" s="2"/>
    </row>
    <row r="17" spans="1:3" ht="13.5" thickBot="1">
      <c r="A17" s="19"/>
      <c r="B17" s="20"/>
      <c r="C17" s="21"/>
    </row>
  </sheetData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Footer>&amp;L&amp;F - &amp;A&amp;CETSI - STF Work Plan Sheet&amp;R&amp;D -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17.421875" style="0" customWidth="1"/>
    <col min="3" max="3" width="21.00390625" style="0" customWidth="1"/>
    <col min="4" max="4" width="13.28125" style="206" customWidth="1"/>
    <col min="5" max="6" width="8.7109375" style="0" customWidth="1"/>
    <col min="7" max="7" width="20.57421875" style="0" customWidth="1"/>
    <col min="8" max="8" width="18.421875" style="0" customWidth="1"/>
    <col min="9" max="9" width="7.57421875" style="0" customWidth="1"/>
    <col min="10" max="10" width="7.00390625" style="0" customWidth="1"/>
    <col min="11" max="11" width="8.00390625" style="0" customWidth="1"/>
  </cols>
  <sheetData>
    <row r="1" spans="1:11" ht="33" customHeight="1" thickBot="1">
      <c r="A1" s="29" t="str">
        <f>"STF "&amp;STF&amp;"  -  Work Plan schedule"</f>
        <v>STF OT  -  Work Plan schedule</v>
      </c>
      <c r="H1" s="304" t="s">
        <v>66</v>
      </c>
      <c r="I1" s="305"/>
      <c r="J1" s="305"/>
      <c r="K1" s="306"/>
    </row>
    <row r="2" spans="1:11" ht="26.25" customHeight="1" thickBot="1">
      <c r="A2" s="81" t="s">
        <v>53</v>
      </c>
      <c r="B2" s="80" t="s">
        <v>28</v>
      </c>
      <c r="C2" s="150" t="s">
        <v>29</v>
      </c>
      <c r="D2" s="151" t="s">
        <v>54</v>
      </c>
      <c r="E2" s="152" t="s">
        <v>30</v>
      </c>
      <c r="F2" s="153" t="s">
        <v>13</v>
      </c>
      <c r="G2" s="154" t="s">
        <v>7</v>
      </c>
      <c r="H2" s="42" t="s">
        <v>65</v>
      </c>
      <c r="I2" s="43" t="s">
        <v>11</v>
      </c>
      <c r="J2" s="43" t="s">
        <v>12</v>
      </c>
      <c r="K2" s="44" t="s">
        <v>9</v>
      </c>
    </row>
    <row r="3" spans="1:11" s="206" customFormat="1" ht="12.75">
      <c r="A3" s="316">
        <v>1</v>
      </c>
      <c r="B3" s="319"/>
      <c r="C3" s="322"/>
      <c r="D3" s="207" t="s">
        <v>27</v>
      </c>
      <c r="E3" s="208"/>
      <c r="F3" s="209"/>
      <c r="G3" s="155"/>
      <c r="H3" s="307"/>
      <c r="I3" s="310"/>
      <c r="J3" s="310"/>
      <c r="K3" s="313"/>
    </row>
    <row r="4" spans="1:11" s="206" customFormat="1" ht="12.75">
      <c r="A4" s="317"/>
      <c r="B4" s="320"/>
      <c r="C4" s="323"/>
      <c r="D4" s="210" t="s">
        <v>34</v>
      </c>
      <c r="E4" s="208"/>
      <c r="F4" s="211"/>
      <c r="G4" s="155" t="s">
        <v>63</v>
      </c>
      <c r="H4" s="308"/>
      <c r="I4" s="311"/>
      <c r="J4" s="311"/>
      <c r="K4" s="314"/>
    </row>
    <row r="5" spans="1:11" s="206" customFormat="1" ht="25.5">
      <c r="A5" s="317"/>
      <c r="B5" s="320"/>
      <c r="C5" s="323"/>
      <c r="D5" s="210" t="s">
        <v>73</v>
      </c>
      <c r="E5" s="208"/>
      <c r="F5" s="211"/>
      <c r="G5" s="155" t="s">
        <v>77</v>
      </c>
      <c r="H5" s="308"/>
      <c r="I5" s="311"/>
      <c r="J5" s="311"/>
      <c r="K5" s="314"/>
    </row>
    <row r="6" spans="1:11" s="206" customFormat="1" ht="25.5">
      <c r="A6" s="317"/>
      <c r="B6" s="320"/>
      <c r="C6" s="323"/>
      <c r="D6" s="210" t="s">
        <v>74</v>
      </c>
      <c r="E6" s="212"/>
      <c r="F6" s="211"/>
      <c r="G6" s="155"/>
      <c r="H6" s="308"/>
      <c r="I6" s="311"/>
      <c r="J6" s="311"/>
      <c r="K6" s="314"/>
    </row>
    <row r="7" spans="1:11" s="206" customFormat="1" ht="25.5">
      <c r="A7" s="317"/>
      <c r="B7" s="320"/>
      <c r="C7" s="323"/>
      <c r="D7" s="210" t="s">
        <v>75</v>
      </c>
      <c r="E7" s="212"/>
      <c r="F7" s="211"/>
      <c r="G7" s="155" t="s">
        <v>76</v>
      </c>
      <c r="H7" s="308"/>
      <c r="I7" s="311"/>
      <c r="J7" s="311"/>
      <c r="K7" s="314"/>
    </row>
    <row r="8" spans="1:11" s="206" customFormat="1" ht="12.75">
      <c r="A8" s="317"/>
      <c r="B8" s="320"/>
      <c r="C8" s="323"/>
      <c r="D8" s="213" t="s">
        <v>37</v>
      </c>
      <c r="E8" s="212"/>
      <c r="F8" s="211"/>
      <c r="G8" s="156"/>
      <c r="H8" s="308"/>
      <c r="I8" s="311"/>
      <c r="J8" s="311"/>
      <c r="K8" s="314"/>
    </row>
    <row r="9" spans="1:11" s="206" customFormat="1" ht="12.75">
      <c r="A9" s="317"/>
      <c r="B9" s="320"/>
      <c r="C9" s="323"/>
      <c r="D9" s="213" t="s">
        <v>38</v>
      </c>
      <c r="E9" s="212"/>
      <c r="F9" s="211"/>
      <c r="G9" s="156"/>
      <c r="H9" s="308"/>
      <c r="I9" s="311"/>
      <c r="J9" s="311"/>
      <c r="K9" s="314"/>
    </row>
    <row r="10" spans="1:11" s="206" customFormat="1" ht="13.5" thickBot="1">
      <c r="A10" s="318"/>
      <c r="B10" s="321"/>
      <c r="C10" s="324"/>
      <c r="D10" s="214" t="s">
        <v>55</v>
      </c>
      <c r="E10" s="215"/>
      <c r="F10" s="216"/>
      <c r="G10" s="23"/>
      <c r="H10" s="309"/>
      <c r="I10" s="312"/>
      <c r="J10" s="312"/>
      <c r="K10" s="315"/>
    </row>
    <row r="11" spans="1:11" s="206" customFormat="1" ht="12.75">
      <c r="A11" s="316">
        <v>2</v>
      </c>
      <c r="B11" s="319"/>
      <c r="C11" s="322"/>
      <c r="D11" s="207" t="s">
        <v>27</v>
      </c>
      <c r="E11" s="208"/>
      <c r="F11" s="209"/>
      <c r="G11" s="155"/>
      <c r="H11" s="307"/>
      <c r="I11" s="310"/>
      <c r="J11" s="310"/>
      <c r="K11" s="313"/>
    </row>
    <row r="12" spans="1:11" s="206" customFormat="1" ht="12.75">
      <c r="A12" s="317"/>
      <c r="B12" s="320"/>
      <c r="C12" s="323"/>
      <c r="D12" s="210" t="s">
        <v>34</v>
      </c>
      <c r="E12" s="208"/>
      <c r="F12" s="211"/>
      <c r="G12" s="155" t="s">
        <v>63</v>
      </c>
      <c r="H12" s="308"/>
      <c r="I12" s="311"/>
      <c r="J12" s="311"/>
      <c r="K12" s="314"/>
    </row>
    <row r="13" spans="1:11" s="206" customFormat="1" ht="25.5">
      <c r="A13" s="317"/>
      <c r="B13" s="320"/>
      <c r="C13" s="323"/>
      <c r="D13" s="210" t="s">
        <v>73</v>
      </c>
      <c r="E13" s="208"/>
      <c r="F13" s="211"/>
      <c r="G13" s="155" t="s">
        <v>77</v>
      </c>
      <c r="H13" s="308"/>
      <c r="I13" s="311"/>
      <c r="J13" s="311"/>
      <c r="K13" s="314"/>
    </row>
    <row r="14" spans="1:11" s="206" customFormat="1" ht="25.5">
      <c r="A14" s="317"/>
      <c r="B14" s="320"/>
      <c r="C14" s="323"/>
      <c r="D14" s="210" t="s">
        <v>74</v>
      </c>
      <c r="E14" s="212"/>
      <c r="F14" s="211"/>
      <c r="G14" s="155"/>
      <c r="H14" s="308"/>
      <c r="I14" s="311"/>
      <c r="J14" s="311"/>
      <c r="K14" s="314"/>
    </row>
    <row r="15" spans="1:11" s="206" customFormat="1" ht="25.5">
      <c r="A15" s="317"/>
      <c r="B15" s="320"/>
      <c r="C15" s="323"/>
      <c r="D15" s="210" t="s">
        <v>75</v>
      </c>
      <c r="E15" s="212"/>
      <c r="F15" s="211"/>
      <c r="G15" s="155" t="s">
        <v>76</v>
      </c>
      <c r="H15" s="308"/>
      <c r="I15" s="311"/>
      <c r="J15" s="311"/>
      <c r="K15" s="314"/>
    </row>
    <row r="16" spans="1:11" s="206" customFormat="1" ht="12.75">
      <c r="A16" s="317"/>
      <c r="B16" s="320"/>
      <c r="C16" s="323"/>
      <c r="D16" s="213" t="s">
        <v>37</v>
      </c>
      <c r="E16" s="212"/>
      <c r="F16" s="211"/>
      <c r="G16" s="156"/>
      <c r="H16" s="308"/>
      <c r="I16" s="311"/>
      <c r="J16" s="311"/>
      <c r="K16" s="314"/>
    </row>
    <row r="17" spans="1:11" s="206" customFormat="1" ht="12.75">
      <c r="A17" s="317"/>
      <c r="B17" s="320"/>
      <c r="C17" s="323"/>
      <c r="D17" s="213" t="s">
        <v>38</v>
      </c>
      <c r="E17" s="212"/>
      <c r="F17" s="211"/>
      <c r="G17" s="156"/>
      <c r="H17" s="308"/>
      <c r="I17" s="311"/>
      <c r="J17" s="311"/>
      <c r="K17" s="314"/>
    </row>
    <row r="18" spans="1:11" s="206" customFormat="1" ht="13.5" thickBot="1">
      <c r="A18" s="318"/>
      <c r="B18" s="321"/>
      <c r="C18" s="324"/>
      <c r="D18" s="214" t="s">
        <v>55</v>
      </c>
      <c r="E18" s="215"/>
      <c r="F18" s="216"/>
      <c r="G18" s="23"/>
      <c r="H18" s="309"/>
      <c r="I18" s="312"/>
      <c r="J18" s="312"/>
      <c r="K18" s="315"/>
    </row>
  </sheetData>
  <mergeCells count="15">
    <mergeCell ref="A11:A18"/>
    <mergeCell ref="B11:B18"/>
    <mergeCell ref="C11:C18"/>
    <mergeCell ref="A3:A10"/>
    <mergeCell ref="B3:B10"/>
    <mergeCell ref="C3:C10"/>
    <mergeCell ref="H1:K1"/>
    <mergeCell ref="H11:H18"/>
    <mergeCell ref="I11:I18"/>
    <mergeCell ref="J11:J18"/>
    <mergeCell ref="K11:K18"/>
    <mergeCell ref="H3:H10"/>
    <mergeCell ref="I3:I10"/>
    <mergeCell ref="J3:J10"/>
    <mergeCell ref="K3:K10"/>
  </mergeCells>
  <printOptions horizontalCentered="1"/>
  <pageMargins left="0" right="0" top="0.17" bottom="0.984251968503937" header="0.18" footer="0.5118110236220472"/>
  <pageSetup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"/>
  <sheetViews>
    <sheetView workbookViewId="0" topLeftCell="A1">
      <selection activeCell="D22" sqref="D22"/>
    </sheetView>
  </sheetViews>
  <sheetFormatPr defaultColWidth="9.140625" defaultRowHeight="12.75"/>
  <sheetData>
    <row r="1" ht="18">
      <c r="A1" s="29" t="str">
        <f>"STF "&amp;STF&amp;"  -  Work Plan schedule"</f>
        <v>STF OT  -  Work Plan schedule</v>
      </c>
    </row>
    <row r="2" ht="13.5" thickBot="1"/>
    <row r="3" spans="1:21" ht="27" customHeight="1" thickBot="1">
      <c r="A3" s="246" t="s">
        <v>28</v>
      </c>
      <c r="B3" s="80" t="s">
        <v>87</v>
      </c>
      <c r="C3" s="81" t="s">
        <v>88</v>
      </c>
      <c r="D3" s="80" t="s">
        <v>29</v>
      </c>
      <c r="E3" s="80" t="s">
        <v>89</v>
      </c>
      <c r="F3" s="247" t="s">
        <v>90</v>
      </c>
      <c r="G3" s="248" t="s">
        <v>27</v>
      </c>
      <c r="H3" s="249"/>
      <c r="I3" s="250" t="s">
        <v>34</v>
      </c>
      <c r="J3" s="251"/>
      <c r="K3" s="249"/>
      <c r="L3" s="248" t="s">
        <v>37</v>
      </c>
      <c r="M3" s="251"/>
      <c r="N3" s="249"/>
      <c r="O3" s="248" t="s">
        <v>38</v>
      </c>
      <c r="P3" s="251"/>
      <c r="Q3" s="249"/>
      <c r="R3" s="248" t="s">
        <v>91</v>
      </c>
      <c r="S3" s="251"/>
      <c r="T3" s="249"/>
      <c r="U3" s="252" t="s">
        <v>7</v>
      </c>
    </row>
    <row r="4" spans="1:21" ht="13.5" thickBot="1">
      <c r="A4" s="253"/>
      <c r="B4" s="254"/>
      <c r="C4" s="254"/>
      <c r="D4" s="254"/>
      <c r="E4" s="254"/>
      <c r="F4" s="255"/>
      <c r="G4" s="256" t="s">
        <v>30</v>
      </c>
      <c r="H4" s="257" t="s">
        <v>13</v>
      </c>
      <c r="I4" s="258" t="s">
        <v>30</v>
      </c>
      <c r="J4" s="259" t="s">
        <v>13</v>
      </c>
      <c r="K4" s="260" t="s">
        <v>33</v>
      </c>
      <c r="L4" s="258" t="s">
        <v>30</v>
      </c>
      <c r="M4" s="259" t="s">
        <v>13</v>
      </c>
      <c r="N4" s="260" t="s">
        <v>33</v>
      </c>
      <c r="O4" s="258" t="s">
        <v>30</v>
      </c>
      <c r="P4" s="259" t="s">
        <v>13</v>
      </c>
      <c r="Q4" s="260" t="s">
        <v>33</v>
      </c>
      <c r="R4" s="258" t="s">
        <v>30</v>
      </c>
      <c r="S4" s="259" t="s">
        <v>13</v>
      </c>
      <c r="T4" s="260" t="s">
        <v>92</v>
      </c>
      <c r="U4" s="252"/>
    </row>
    <row r="5" spans="1:21" ht="12.75">
      <c r="A5" s="261"/>
      <c r="B5" s="262"/>
      <c r="C5" s="262"/>
      <c r="D5" s="263"/>
      <c r="E5" s="264"/>
      <c r="F5" s="265"/>
      <c r="G5" s="266"/>
      <c r="H5" s="267"/>
      <c r="I5" s="266"/>
      <c r="J5" s="268"/>
      <c r="K5" s="267"/>
      <c r="L5" s="266"/>
      <c r="M5" s="268"/>
      <c r="N5" s="267"/>
      <c r="O5" s="266"/>
      <c r="P5" s="268"/>
      <c r="Q5" s="267"/>
      <c r="R5" s="266"/>
      <c r="S5" s="268"/>
      <c r="T5" s="267"/>
      <c r="U5" s="269"/>
    </row>
    <row r="6" spans="1:21" ht="12.75">
      <c r="A6" s="270"/>
      <c r="B6" s="271"/>
      <c r="C6" s="271"/>
      <c r="D6" s="272"/>
      <c r="E6" s="273"/>
      <c r="F6" s="274"/>
      <c r="G6" s="275"/>
      <c r="H6" s="276"/>
      <c r="I6" s="275"/>
      <c r="J6" s="277"/>
      <c r="K6" s="276"/>
      <c r="L6" s="275"/>
      <c r="M6" s="277"/>
      <c r="N6" s="276"/>
      <c r="O6" s="275"/>
      <c r="P6" s="277"/>
      <c r="Q6" s="276"/>
      <c r="R6" s="275"/>
      <c r="S6" s="277"/>
      <c r="T6" s="276"/>
      <c r="U6" s="278"/>
    </row>
    <row r="7" spans="1:21" ht="13.5" thickBot="1">
      <c r="A7" s="279"/>
      <c r="B7" s="280"/>
      <c r="C7" s="280"/>
      <c r="D7" s="281"/>
      <c r="E7" s="282"/>
      <c r="F7" s="283"/>
      <c r="G7" s="284"/>
      <c r="H7" s="285"/>
      <c r="I7" s="284"/>
      <c r="J7" s="286"/>
      <c r="K7" s="285"/>
      <c r="L7" s="284"/>
      <c r="M7" s="286"/>
      <c r="N7" s="285"/>
      <c r="O7" s="284"/>
      <c r="P7" s="286"/>
      <c r="Q7" s="285"/>
      <c r="R7" s="284"/>
      <c r="S7" s="286"/>
      <c r="T7" s="285"/>
      <c r="U7" s="2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4"/>
  <sheetViews>
    <sheetView showZeros="0" workbookViewId="0" topLeftCell="A1">
      <pane ySplit="3" topLeftCell="BM9" activePane="bottomLeft" state="frozen"/>
      <selection pane="topLeft" activeCell="A1" sqref="A1"/>
      <selection pane="bottomLeft" activeCell="B23" sqref="B23:D23"/>
    </sheetView>
  </sheetViews>
  <sheetFormatPr defaultColWidth="9.140625" defaultRowHeight="12.75"/>
  <cols>
    <col min="1" max="1" width="3.140625" style="0" customWidth="1"/>
    <col min="2" max="2" width="37.421875" style="0" customWidth="1"/>
    <col min="3" max="4" width="11.140625" style="0" customWidth="1"/>
    <col min="5" max="9" width="8.28125" style="0" customWidth="1"/>
    <col min="10" max="10" width="9.140625" style="1" customWidth="1"/>
    <col min="11" max="11" width="6.140625" style="0" customWidth="1"/>
    <col min="12" max="12" width="6.140625" style="160" customWidth="1"/>
  </cols>
  <sheetData>
    <row r="1" spans="2:21" s="30" customFormat="1" ht="29.25" customHeight="1" thickBot="1">
      <c r="B1" s="29" t="str">
        <f>"STF "&amp;STF&amp;"  -  Work Plan schedule"</f>
        <v>STF OT  -  Work Plan schedule</v>
      </c>
      <c r="C1" s="29"/>
      <c r="D1" s="31"/>
      <c r="E1" s="31"/>
      <c r="F1" s="31"/>
      <c r="G1" s="31"/>
      <c r="H1" s="31"/>
      <c r="I1" s="31"/>
      <c r="J1" s="32"/>
      <c r="K1" s="32"/>
      <c r="L1" s="158"/>
      <c r="M1" s="32"/>
      <c r="N1" s="32"/>
      <c r="O1" s="32"/>
      <c r="P1" s="32"/>
      <c r="Q1" s="32"/>
      <c r="R1" s="32"/>
      <c r="S1" s="32"/>
      <c r="T1" s="32"/>
      <c r="U1" s="31"/>
    </row>
    <row r="2" spans="3:12" s="9" customFormat="1" ht="34.5" customHeight="1" thickBot="1">
      <c r="C2" s="63" t="s">
        <v>25</v>
      </c>
      <c r="D2" s="64"/>
      <c r="E2" s="63" t="s">
        <v>26</v>
      </c>
      <c r="F2" s="65"/>
      <c r="G2" s="65"/>
      <c r="H2" s="65"/>
      <c r="I2" s="65"/>
      <c r="J2" s="64"/>
      <c r="K2" s="325" t="s">
        <v>57</v>
      </c>
      <c r="L2" s="326"/>
    </row>
    <row r="3" spans="1:12" s="3" customFormat="1" ht="20.25" customHeight="1" thickBot="1">
      <c r="A3" s="50" t="s">
        <v>18</v>
      </c>
      <c r="B3" s="50" t="s">
        <v>17</v>
      </c>
      <c r="C3" s="51" t="s">
        <v>5</v>
      </c>
      <c r="D3" s="52" t="s">
        <v>6</v>
      </c>
      <c r="E3" s="51"/>
      <c r="F3" s="66"/>
      <c r="G3" s="66"/>
      <c r="H3" s="66"/>
      <c r="I3" s="53"/>
      <c r="J3" s="123" t="s">
        <v>16</v>
      </c>
      <c r="K3" s="228" t="s">
        <v>22</v>
      </c>
      <c r="L3" s="229" t="s">
        <v>58</v>
      </c>
    </row>
    <row r="4" spans="1:12" ht="12.75">
      <c r="A4" s="11"/>
      <c r="B4" s="146"/>
      <c r="C4" s="13"/>
      <c r="D4" s="15"/>
      <c r="E4" s="4"/>
      <c r="F4" s="22"/>
      <c r="G4" s="22"/>
      <c r="H4" s="22"/>
      <c r="I4" s="5"/>
      <c r="J4" s="121">
        <f aca="true" t="shared" si="0" ref="J4:J16">SUM(E4:I4)</f>
        <v>0</v>
      </c>
      <c r="K4" s="17">
        <f>ROUND(L4*21.6666,0)</f>
        <v>0</v>
      </c>
      <c r="L4" s="227">
        <v>0</v>
      </c>
    </row>
    <row r="5" spans="1:12" ht="12.75">
      <c r="A5" s="11"/>
      <c r="B5" s="146"/>
      <c r="C5" s="13"/>
      <c r="D5" s="14"/>
      <c r="E5" s="4"/>
      <c r="F5" s="22"/>
      <c r="G5" s="22"/>
      <c r="H5" s="22"/>
      <c r="I5" s="5"/>
      <c r="J5" s="121">
        <f t="shared" si="0"/>
        <v>0</v>
      </c>
      <c r="K5" s="17">
        <f aca="true" t="shared" si="1" ref="K5:K15">ROUND(L5*21.6666,0)</f>
        <v>0</v>
      </c>
      <c r="L5" s="159">
        <v>0</v>
      </c>
    </row>
    <row r="6" spans="1:12" ht="12.75">
      <c r="A6" s="11"/>
      <c r="B6" s="146"/>
      <c r="C6" s="13"/>
      <c r="D6" s="14"/>
      <c r="E6" s="4"/>
      <c r="F6" s="22"/>
      <c r="G6" s="22"/>
      <c r="H6" s="22"/>
      <c r="I6" s="5"/>
      <c r="J6" s="121">
        <f t="shared" si="0"/>
        <v>0</v>
      </c>
      <c r="K6" s="17">
        <f t="shared" si="1"/>
        <v>0</v>
      </c>
      <c r="L6" s="159"/>
    </row>
    <row r="7" spans="1:12" ht="12.75">
      <c r="A7" s="11"/>
      <c r="B7" s="146"/>
      <c r="C7" s="13"/>
      <c r="D7" s="14"/>
      <c r="E7" s="4"/>
      <c r="F7" s="22"/>
      <c r="G7" s="22"/>
      <c r="H7" s="22"/>
      <c r="I7" s="5"/>
      <c r="J7" s="121">
        <f t="shared" si="0"/>
        <v>0</v>
      </c>
      <c r="K7" s="17">
        <f t="shared" si="1"/>
        <v>0</v>
      </c>
      <c r="L7" s="159"/>
    </row>
    <row r="8" spans="1:12" ht="12.75">
      <c r="A8" s="11"/>
      <c r="B8" s="146"/>
      <c r="C8" s="13"/>
      <c r="D8" s="14"/>
      <c r="E8" s="4"/>
      <c r="F8" s="22"/>
      <c r="G8" s="22"/>
      <c r="H8" s="22"/>
      <c r="I8" s="5"/>
      <c r="J8" s="121">
        <f t="shared" si="0"/>
        <v>0</v>
      </c>
      <c r="K8" s="17">
        <f>ROUND(L8*21.6666,0)</f>
        <v>0</v>
      </c>
      <c r="L8" s="159"/>
    </row>
    <row r="9" spans="1:12" ht="12.75">
      <c r="A9" s="11"/>
      <c r="B9" s="146"/>
      <c r="C9" s="13"/>
      <c r="D9" s="14"/>
      <c r="E9" s="4"/>
      <c r="F9" s="22"/>
      <c r="G9" s="22"/>
      <c r="H9" s="22"/>
      <c r="I9" s="5"/>
      <c r="J9" s="121">
        <f t="shared" si="0"/>
        <v>0</v>
      </c>
      <c r="K9" s="17">
        <f t="shared" si="1"/>
        <v>0</v>
      </c>
      <c r="L9" s="159">
        <v>0</v>
      </c>
    </row>
    <row r="10" spans="1:12" ht="12.75">
      <c r="A10" s="11"/>
      <c r="B10" s="146"/>
      <c r="C10" s="13"/>
      <c r="D10" s="14"/>
      <c r="E10" s="4"/>
      <c r="F10" s="22"/>
      <c r="G10" s="22"/>
      <c r="H10" s="22"/>
      <c r="I10" s="5"/>
      <c r="J10" s="121">
        <f t="shared" si="0"/>
        <v>0</v>
      </c>
      <c r="K10" s="17">
        <f t="shared" si="1"/>
        <v>0</v>
      </c>
      <c r="L10" s="159">
        <v>0</v>
      </c>
    </row>
    <row r="11" spans="1:12" ht="12.75">
      <c r="A11" s="11"/>
      <c r="B11" s="11"/>
      <c r="C11" s="13"/>
      <c r="D11" s="14"/>
      <c r="E11" s="4"/>
      <c r="F11" s="22"/>
      <c r="G11" s="22"/>
      <c r="H11" s="22"/>
      <c r="I11" s="5"/>
      <c r="J11" s="121">
        <f t="shared" si="0"/>
        <v>0</v>
      </c>
      <c r="K11" s="17">
        <f t="shared" si="1"/>
        <v>0</v>
      </c>
      <c r="L11" s="159">
        <v>0</v>
      </c>
    </row>
    <row r="12" spans="1:12" ht="12.75">
      <c r="A12" s="11"/>
      <c r="B12" s="11"/>
      <c r="C12" s="13"/>
      <c r="D12" s="15"/>
      <c r="E12" s="4"/>
      <c r="F12" s="22"/>
      <c r="G12" s="22"/>
      <c r="H12" s="22"/>
      <c r="I12" s="5"/>
      <c r="J12" s="121">
        <f t="shared" si="0"/>
        <v>0</v>
      </c>
      <c r="K12" s="17">
        <f>ROUND(L12*21.6666,0)</f>
        <v>0</v>
      </c>
      <c r="L12" s="159">
        <v>0</v>
      </c>
    </row>
    <row r="13" spans="1:12" ht="12.75">
      <c r="A13" s="11"/>
      <c r="B13" s="11"/>
      <c r="C13" s="4"/>
      <c r="D13" s="15"/>
      <c r="E13" s="4"/>
      <c r="F13" s="22"/>
      <c r="G13" s="22"/>
      <c r="H13" s="22"/>
      <c r="I13" s="5"/>
      <c r="J13" s="121">
        <f t="shared" si="0"/>
        <v>0</v>
      </c>
      <c r="K13" s="17">
        <f t="shared" si="1"/>
        <v>0</v>
      </c>
      <c r="L13" s="159">
        <v>0</v>
      </c>
    </row>
    <row r="14" spans="1:12" ht="12.75">
      <c r="A14" s="11"/>
      <c r="B14" s="11"/>
      <c r="C14" s="4"/>
      <c r="D14" s="15"/>
      <c r="E14" s="4"/>
      <c r="F14" s="22"/>
      <c r="G14" s="22"/>
      <c r="H14" s="22"/>
      <c r="I14" s="5"/>
      <c r="J14" s="121">
        <f t="shared" si="0"/>
        <v>0</v>
      </c>
      <c r="K14" s="17">
        <f t="shared" si="1"/>
        <v>0</v>
      </c>
      <c r="L14" s="159">
        <v>0</v>
      </c>
    </row>
    <row r="15" spans="1:12" ht="13.5" thickBot="1">
      <c r="A15" s="12"/>
      <c r="B15" s="12"/>
      <c r="C15" s="6"/>
      <c r="D15" s="16"/>
      <c r="E15" s="6"/>
      <c r="F15" s="67"/>
      <c r="G15" s="67"/>
      <c r="H15" s="67"/>
      <c r="I15" s="7"/>
      <c r="J15" s="122">
        <f t="shared" si="0"/>
        <v>0</v>
      </c>
      <c r="K15" s="17">
        <f t="shared" si="1"/>
        <v>0</v>
      </c>
      <c r="L15" s="159">
        <v>0</v>
      </c>
    </row>
    <row r="16" spans="1:12" s="3" customFormat="1" ht="18" customHeight="1">
      <c r="A16" s="54"/>
      <c r="B16" s="115" t="s">
        <v>14</v>
      </c>
      <c r="C16" s="117"/>
      <c r="D16" s="118"/>
      <c r="E16" s="112">
        <f>SUM(E4:E15)</f>
        <v>0</v>
      </c>
      <c r="F16" s="113">
        <f>SUM(F4:F15)</f>
        <v>0</v>
      </c>
      <c r="G16" s="113">
        <f>SUM(G4:G15)</f>
        <v>0</v>
      </c>
      <c r="H16" s="113">
        <f>SUM(H4:H15)</f>
        <v>0</v>
      </c>
      <c r="I16" s="114">
        <f>SUM(I4:I15)</f>
        <v>0</v>
      </c>
      <c r="J16" s="223">
        <f t="shared" si="0"/>
        <v>0</v>
      </c>
      <c r="K16" s="117">
        <v>0</v>
      </c>
      <c r="L16" s="118"/>
    </row>
    <row r="17" spans="1:12" s="3" customFormat="1" ht="18" customHeight="1">
      <c r="A17" s="55"/>
      <c r="B17" s="55" t="s">
        <v>15</v>
      </c>
      <c r="C17" s="56"/>
      <c r="D17" s="57"/>
      <c r="E17" s="26"/>
      <c r="F17" s="68"/>
      <c r="G17" s="68"/>
      <c r="H17" s="68"/>
      <c r="I17" s="40"/>
      <c r="J17" s="157"/>
      <c r="K17" s="56"/>
      <c r="L17" s="57"/>
    </row>
    <row r="18" spans="1:12" s="3" customFormat="1" ht="18" customHeight="1">
      <c r="A18" s="55"/>
      <c r="B18" s="116" t="s">
        <v>56</v>
      </c>
      <c r="C18" s="119"/>
      <c r="D18" s="120"/>
      <c r="E18" s="109"/>
      <c r="F18" s="110"/>
      <c r="G18" s="110"/>
      <c r="H18" s="110"/>
      <c r="I18" s="111"/>
      <c r="J18" s="224">
        <f>J19-J16-J17</f>
        <v>0</v>
      </c>
      <c r="K18" s="119"/>
      <c r="L18" s="120"/>
    </row>
    <row r="19" spans="1:12" s="3" customFormat="1" ht="18" customHeight="1" thickBot="1">
      <c r="A19" s="58"/>
      <c r="B19" s="58" t="s">
        <v>93</v>
      </c>
      <c r="C19" s="59"/>
      <c r="D19" s="60"/>
      <c r="E19" s="27"/>
      <c r="F19" s="69"/>
      <c r="G19" s="69"/>
      <c r="H19" s="69"/>
      <c r="I19" s="41"/>
      <c r="J19" s="226"/>
      <c r="K19" s="225">
        <f>SUM(K4:K15)</f>
        <v>0</v>
      </c>
      <c r="L19" s="230">
        <f>SUM(L4:L15)</f>
        <v>0</v>
      </c>
    </row>
    <row r="21" spans="2:12" s="217" customFormat="1" ht="15.75">
      <c r="B21" s="218" t="s">
        <v>100</v>
      </c>
      <c r="L21" s="219"/>
    </row>
    <row r="22" spans="2:12" s="220" customFormat="1" ht="12.75">
      <c r="B22" s="220" t="s">
        <v>101</v>
      </c>
      <c r="J22" s="161"/>
      <c r="L22" s="221"/>
    </row>
    <row r="23" spans="1:12" ht="12.75">
      <c r="A23" s="142"/>
      <c r="B23" s="327" t="s">
        <v>64</v>
      </c>
      <c r="C23" s="327"/>
      <c r="D23" s="327"/>
      <c r="E23" s="222" t="s">
        <v>39</v>
      </c>
      <c r="J23" s="8"/>
      <c r="K23" s="10"/>
      <c r="L23"/>
    </row>
    <row r="24" spans="2:12" ht="12.75">
      <c r="B24" s="328" t="s">
        <v>40</v>
      </c>
      <c r="C24" s="328"/>
      <c r="D24" s="328"/>
      <c r="E24" s="143" t="s">
        <v>41</v>
      </c>
      <c r="J24" s="8"/>
      <c r="K24" s="10"/>
      <c r="L24"/>
    </row>
  </sheetData>
  <mergeCells count="3">
    <mergeCell ref="K2:L2"/>
    <mergeCell ref="B23:D23"/>
    <mergeCell ref="B24:D24"/>
  </mergeCells>
  <hyperlinks>
    <hyperlink ref="E23" r:id="rId1" display="http://webapp.etsi.org/travel/"/>
    <hyperlink ref="E24" r:id="rId2" display="mailto:STFLINK@etsi.fr"/>
  </hyperlink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3"/>
  <headerFooter alignWithMargins="0">
    <oddFooter>&amp;L&amp;F - &amp;A&amp;CETSI - STF Work Plan Sheet&amp;R&amp;D -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3" sqref="E23"/>
    </sheetView>
  </sheetViews>
  <sheetFormatPr defaultColWidth="9.140625" defaultRowHeight="12.75"/>
  <cols>
    <col min="2" max="2" width="45.140625" style="0" customWidth="1"/>
    <col min="3" max="3" width="11.8515625" style="0" customWidth="1"/>
    <col min="4" max="4" width="13.140625" style="0" customWidth="1"/>
    <col min="5" max="9" width="8.8515625" style="165" customWidth="1"/>
    <col min="10" max="10" width="9.140625" style="165" customWidth="1"/>
  </cols>
  <sheetData>
    <row r="1" spans="1:20" s="30" customFormat="1" ht="29.25" customHeight="1" thickBot="1">
      <c r="A1" s="29" t="str">
        <f>"STF"&amp;STF&amp;"  -  Contractual milestones"</f>
        <v>STFOT  -  Contractual milestones</v>
      </c>
      <c r="C1" s="304" t="s">
        <v>102</v>
      </c>
      <c r="D1" s="306"/>
      <c r="E1" s="162"/>
      <c r="F1" s="162"/>
      <c r="G1" s="162"/>
      <c r="H1" s="162"/>
      <c r="I1" s="162"/>
      <c r="J1" s="162"/>
      <c r="K1" s="32"/>
      <c r="L1" s="32"/>
      <c r="M1" s="32"/>
      <c r="N1" s="32"/>
      <c r="O1" s="32"/>
      <c r="P1" s="32"/>
      <c r="Q1" s="32"/>
      <c r="R1" s="32"/>
      <c r="S1" s="32"/>
      <c r="T1" s="31"/>
    </row>
    <row r="2" spans="1:10" s="9" customFormat="1" ht="39" thickBot="1">
      <c r="A2" s="124" t="s">
        <v>59</v>
      </c>
      <c r="B2" s="125" t="s">
        <v>19</v>
      </c>
      <c r="C2" s="124" t="s">
        <v>103</v>
      </c>
      <c r="D2" s="44" t="s">
        <v>104</v>
      </c>
      <c r="E2" s="163"/>
      <c r="F2" s="164"/>
      <c r="G2" s="164"/>
      <c r="H2" s="164"/>
      <c r="I2" s="166"/>
      <c r="J2" s="168" t="s">
        <v>16</v>
      </c>
    </row>
    <row r="3" spans="1:10" s="9" customFormat="1" ht="38.25">
      <c r="A3" s="291" t="s">
        <v>107</v>
      </c>
      <c r="B3" s="171" t="s">
        <v>112</v>
      </c>
      <c r="C3" s="172"/>
      <c r="D3" s="173">
        <f>C3+21</f>
        <v>21</v>
      </c>
      <c r="E3" s="174"/>
      <c r="F3" s="175"/>
      <c r="G3" s="175"/>
      <c r="H3" s="175"/>
      <c r="I3" s="176"/>
      <c r="J3" s="177">
        <f aca="true" t="shared" si="0" ref="J3:J17">SUM(E3:I3)</f>
        <v>0</v>
      </c>
    </row>
    <row r="4" spans="1:10" s="9" customFormat="1" ht="38.25">
      <c r="A4" s="292" t="s">
        <v>108</v>
      </c>
      <c r="B4" s="178" t="s">
        <v>113</v>
      </c>
      <c r="C4" s="179"/>
      <c r="D4" s="180">
        <f>C4+21</f>
        <v>21</v>
      </c>
      <c r="E4" s="181"/>
      <c r="F4" s="182"/>
      <c r="G4" s="182"/>
      <c r="H4" s="182"/>
      <c r="I4" s="183"/>
      <c r="J4" s="184">
        <f t="shared" si="0"/>
        <v>0</v>
      </c>
    </row>
    <row r="5" spans="1:10" s="9" customFormat="1" ht="25.5">
      <c r="A5" s="292" t="s">
        <v>46</v>
      </c>
      <c r="B5" s="178" t="s">
        <v>105</v>
      </c>
      <c r="C5" s="179"/>
      <c r="D5" s="180">
        <f>C5+60</f>
        <v>60</v>
      </c>
      <c r="E5" s="181"/>
      <c r="F5" s="182"/>
      <c r="G5" s="182"/>
      <c r="H5" s="182"/>
      <c r="I5" s="183"/>
      <c r="J5" s="184">
        <f t="shared" si="0"/>
        <v>0</v>
      </c>
    </row>
    <row r="6" spans="1:10" s="9" customFormat="1" ht="25.5">
      <c r="A6" s="292" t="s">
        <v>109</v>
      </c>
      <c r="B6" s="178" t="s">
        <v>121</v>
      </c>
      <c r="C6" s="179"/>
      <c r="D6" s="180">
        <f>C6+21</f>
        <v>21</v>
      </c>
      <c r="E6" s="181"/>
      <c r="F6" s="182"/>
      <c r="G6" s="182"/>
      <c r="H6" s="182"/>
      <c r="I6" s="183"/>
      <c r="J6" s="184">
        <f t="shared" si="0"/>
        <v>0</v>
      </c>
    </row>
    <row r="7" spans="1:10" s="9" customFormat="1" ht="51">
      <c r="A7" s="292" t="s">
        <v>44</v>
      </c>
      <c r="B7" s="178" t="s">
        <v>122</v>
      </c>
      <c r="C7" s="179"/>
      <c r="D7" s="180">
        <f>C7+21</f>
        <v>21</v>
      </c>
      <c r="E7" s="181"/>
      <c r="F7" s="182"/>
      <c r="G7" s="182"/>
      <c r="H7" s="182"/>
      <c r="I7" s="183"/>
      <c r="J7" s="184">
        <f t="shared" si="0"/>
        <v>0</v>
      </c>
    </row>
    <row r="8" spans="1:10" s="9" customFormat="1" ht="12.75">
      <c r="A8" s="292" t="s">
        <v>110</v>
      </c>
      <c r="B8" s="178" t="s">
        <v>115</v>
      </c>
      <c r="C8" s="179"/>
      <c r="D8" s="180">
        <f>C8+21</f>
        <v>21</v>
      </c>
      <c r="E8" s="181"/>
      <c r="F8" s="182"/>
      <c r="G8" s="182"/>
      <c r="H8" s="182"/>
      <c r="I8" s="183"/>
      <c r="J8" s="184">
        <f t="shared" si="0"/>
        <v>0</v>
      </c>
    </row>
    <row r="9" spans="1:10" s="9" customFormat="1" ht="12.75">
      <c r="A9" s="292" t="s">
        <v>111</v>
      </c>
      <c r="B9" s="178" t="s">
        <v>114</v>
      </c>
      <c r="C9" s="179"/>
      <c r="D9" s="180">
        <f>C9+21</f>
        <v>21</v>
      </c>
      <c r="E9" s="181"/>
      <c r="F9" s="182"/>
      <c r="G9" s="182"/>
      <c r="H9" s="182"/>
      <c r="I9" s="183"/>
      <c r="J9" s="184">
        <f t="shared" si="0"/>
        <v>0</v>
      </c>
    </row>
    <row r="10" spans="1:10" s="9" customFormat="1" ht="25.5">
      <c r="A10" s="292" t="s">
        <v>48</v>
      </c>
      <c r="B10" s="178" t="s">
        <v>106</v>
      </c>
      <c r="C10" s="179"/>
      <c r="D10" s="180">
        <f>C10+60</f>
        <v>60</v>
      </c>
      <c r="E10" s="181"/>
      <c r="F10" s="182"/>
      <c r="G10" s="182"/>
      <c r="H10" s="182"/>
      <c r="I10" s="183"/>
      <c r="J10" s="184">
        <f t="shared" si="0"/>
        <v>0</v>
      </c>
    </row>
    <row r="11" spans="1:10" s="9" customFormat="1" ht="12.75">
      <c r="A11" s="292"/>
      <c r="B11" s="178"/>
      <c r="C11" s="179"/>
      <c r="D11" s="180"/>
      <c r="E11" s="181"/>
      <c r="F11" s="182"/>
      <c r="G11" s="182"/>
      <c r="H11" s="182"/>
      <c r="I11" s="183"/>
      <c r="J11" s="184">
        <f t="shared" si="0"/>
        <v>0</v>
      </c>
    </row>
    <row r="12" spans="1:10" s="9" customFormat="1" ht="12.75">
      <c r="A12" s="292"/>
      <c r="B12" s="178"/>
      <c r="C12" s="179"/>
      <c r="D12" s="180"/>
      <c r="E12" s="181"/>
      <c r="F12" s="182"/>
      <c r="G12" s="182"/>
      <c r="H12" s="182"/>
      <c r="I12" s="183"/>
      <c r="J12" s="184">
        <f t="shared" si="0"/>
        <v>0</v>
      </c>
    </row>
    <row r="13" spans="1:10" s="9" customFormat="1" ht="13.5" thickBot="1">
      <c r="A13" s="293"/>
      <c r="B13" s="185"/>
      <c r="C13" s="186"/>
      <c r="D13" s="185"/>
      <c r="E13" s="187"/>
      <c r="F13" s="188"/>
      <c r="G13" s="188"/>
      <c r="H13" s="188"/>
      <c r="I13" s="189"/>
      <c r="J13" s="190">
        <f t="shared" si="0"/>
        <v>0</v>
      </c>
    </row>
    <row r="14" spans="5:10" s="3" customFormat="1" ht="22.5" customHeight="1" thickBot="1">
      <c r="E14" s="169">
        <f>SUM(E3:E13)</f>
        <v>0</v>
      </c>
      <c r="F14" s="170">
        <f>SUM(F3:F13)</f>
        <v>0</v>
      </c>
      <c r="G14" s="170">
        <f>SUM(G3:G13)</f>
        <v>0</v>
      </c>
      <c r="H14" s="170">
        <f>SUM(H3:H13)</f>
        <v>0</v>
      </c>
      <c r="I14" s="166">
        <f>SUM(I3:I13)</f>
        <v>0</v>
      </c>
      <c r="J14" s="167">
        <f t="shared" si="0"/>
        <v>0</v>
      </c>
    </row>
    <row r="15" spans="4:11" ht="12.75">
      <c r="D15" t="s">
        <v>117</v>
      </c>
      <c r="E15" s="295"/>
      <c r="F15" s="296"/>
      <c r="G15" s="296"/>
      <c r="H15" s="62"/>
      <c r="I15" s="62"/>
      <c r="J15" s="297">
        <f t="shared" si="0"/>
        <v>0</v>
      </c>
      <c r="K15" s="165"/>
    </row>
    <row r="16" spans="4:11" ht="13.5" thickBot="1">
      <c r="D16" t="s">
        <v>118</v>
      </c>
      <c r="E16" s="298"/>
      <c r="F16" s="299"/>
      <c r="G16" s="299"/>
      <c r="H16" s="7"/>
      <c r="I16" s="7"/>
      <c r="J16" s="300">
        <f t="shared" si="0"/>
        <v>0</v>
      </c>
      <c r="K16" s="165"/>
    </row>
    <row r="17" spans="2:11" ht="13.5" thickBot="1">
      <c r="B17" s="18" t="s">
        <v>120</v>
      </c>
      <c r="D17" t="s">
        <v>119</v>
      </c>
      <c r="E17" s="301">
        <f>SUM(E15:E16)</f>
        <v>0</v>
      </c>
      <c r="F17" s="302">
        <f>SUM(F15:F16)</f>
        <v>0</v>
      </c>
      <c r="G17" s="302">
        <f>SUM(G15:G16)</f>
        <v>0</v>
      </c>
      <c r="H17" s="302">
        <f>SUM(H15:H16)</f>
        <v>0</v>
      </c>
      <c r="I17" s="302">
        <f>SUM(I15:I16)</f>
        <v>0</v>
      </c>
      <c r="J17" s="303">
        <f t="shared" si="0"/>
        <v>0</v>
      </c>
      <c r="K17" s="165"/>
    </row>
    <row r="18" ht="38.25">
      <c r="B18" s="18" t="s">
        <v>123</v>
      </c>
    </row>
  </sheetData>
  <mergeCells count="1">
    <mergeCell ref="C1:D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Footer>&amp;L&amp;F - &amp;A&amp;CETSI - STF Work Plan Sheet&amp;R&amp;D -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F17" sqref="F17"/>
    </sheetView>
  </sheetViews>
  <sheetFormatPr defaultColWidth="9.140625" defaultRowHeight="12.75"/>
  <cols>
    <col min="1" max="1" width="19.421875" style="0" customWidth="1"/>
    <col min="2" max="3" width="9.140625" style="232" customWidth="1"/>
    <col min="4" max="4" width="11.421875" style="0" customWidth="1"/>
    <col min="5" max="5" width="20.57421875" style="0" customWidth="1"/>
    <col min="6" max="6" width="42.00390625" style="0" customWidth="1"/>
  </cols>
  <sheetData>
    <row r="1" ht="18">
      <c r="A1" s="33" t="str">
        <f>"STF "&amp;STF&amp;"  -  Relevant meetings (for info)"</f>
        <v>STF OT  -  Relevant meetings (for info)</v>
      </c>
    </row>
    <row r="2" ht="13.5" thickBot="1">
      <c r="A2" s="220" t="s">
        <v>72</v>
      </c>
    </row>
    <row r="3" spans="1:6" s="3" customFormat="1" ht="34.5" customHeight="1" thickBot="1">
      <c r="A3" s="42" t="s">
        <v>33</v>
      </c>
      <c r="B3" s="233" t="s">
        <v>20</v>
      </c>
      <c r="C3" s="233" t="s">
        <v>21</v>
      </c>
      <c r="D3" s="43" t="s">
        <v>69</v>
      </c>
      <c r="E3" s="43" t="s">
        <v>70</v>
      </c>
      <c r="F3" s="231" t="s">
        <v>7</v>
      </c>
    </row>
    <row r="4" spans="1:6" ht="15" customHeight="1">
      <c r="A4" s="61"/>
      <c r="B4" s="234"/>
      <c r="C4" s="234"/>
      <c r="D4" s="62"/>
      <c r="E4" s="62"/>
      <c r="F4" s="62"/>
    </row>
    <row r="5" spans="1:6" ht="15" customHeight="1">
      <c r="A5" s="4"/>
      <c r="B5" s="235"/>
      <c r="C5" s="235"/>
      <c r="D5" s="5"/>
      <c r="E5" s="5"/>
      <c r="F5" s="5"/>
    </row>
    <row r="6" spans="1:6" ht="15" customHeight="1">
      <c r="A6" s="4"/>
      <c r="B6" s="235"/>
      <c r="C6" s="235"/>
      <c r="D6" s="5"/>
      <c r="E6" s="5"/>
      <c r="F6" s="5"/>
    </row>
    <row r="7" spans="1:6" ht="12.75" customHeight="1">
      <c r="A7" s="4"/>
      <c r="B7" s="235"/>
      <c r="C7" s="235"/>
      <c r="D7" s="5"/>
      <c r="E7" s="5"/>
      <c r="F7" s="5"/>
    </row>
    <row r="8" spans="1:6" ht="12.75" customHeight="1" thickBot="1">
      <c r="A8" s="19"/>
      <c r="B8" s="236"/>
      <c r="C8" s="236"/>
      <c r="D8" s="20"/>
      <c r="E8" s="20"/>
      <c r="F8" s="20"/>
    </row>
    <row r="10" spans="1:3" s="220" customFormat="1" ht="12.75">
      <c r="A10" s="238" t="s">
        <v>71</v>
      </c>
      <c r="B10" s="237"/>
      <c r="C10" s="237"/>
    </row>
    <row r="11" spans="1:7" ht="12.75">
      <c r="A11" s="242" t="s">
        <v>86</v>
      </c>
      <c r="B11" s="243"/>
      <c r="C11" s="243"/>
      <c r="D11" s="244"/>
      <c r="E11" s="244"/>
      <c r="F11" s="245" t="s">
        <v>39</v>
      </c>
      <c r="G11" s="245"/>
    </row>
    <row r="12" spans="1:7" ht="12.75">
      <c r="A12" s="242" t="s">
        <v>40</v>
      </c>
      <c r="B12" s="245" t="s">
        <v>41</v>
      </c>
      <c r="C12" s="243"/>
      <c r="D12" s="244"/>
      <c r="E12" s="244"/>
      <c r="F12" s="245"/>
      <c r="G12" s="242"/>
    </row>
    <row r="13" ht="12.75">
      <c r="A13" s="142"/>
    </row>
    <row r="14" ht="12.75">
      <c r="A14" s="142"/>
    </row>
  </sheetData>
  <hyperlinks>
    <hyperlink ref="F11" r:id="rId1" display="http://webapp.etsi.org/travel/"/>
    <hyperlink ref="B12" r:id="rId2" display="mailto:STFLINK@etsi.fr"/>
  </hyperlinks>
  <printOptions horizontalCentered="1"/>
  <pageMargins left="0.22" right="0.2" top="0.984251968503937" bottom="0.984251968503937" header="0.5118110236220472" footer="0.5118110236220472"/>
  <pageSetup horizontalDpi="600" verticalDpi="600" orientation="landscape"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62"/>
  <sheetViews>
    <sheetView workbookViewId="0" topLeftCell="A1">
      <pane xSplit="3" ySplit="2" topLeftCell="D48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56" sqref="C56:Q57"/>
    </sheetView>
  </sheetViews>
  <sheetFormatPr defaultColWidth="9.140625" defaultRowHeight="12.75"/>
  <cols>
    <col min="1" max="2" width="7.57421875" style="127" customWidth="1"/>
    <col min="3" max="3" width="6.421875" style="1" customWidth="1"/>
    <col min="4" max="4" width="3.00390625" style="70" customWidth="1"/>
    <col min="5" max="5" width="3.00390625" style="18" customWidth="1"/>
    <col min="6" max="6" width="3.00390625" style="70" customWidth="1"/>
    <col min="7" max="7" width="3.00390625" style="18" customWidth="1"/>
    <col min="8" max="8" width="3.00390625" style="70" customWidth="1"/>
    <col min="9" max="9" width="3.00390625" style="18" customWidth="1"/>
    <col min="10" max="10" width="3.00390625" style="70" customWidth="1"/>
    <col min="11" max="11" width="3.00390625" style="18" customWidth="1"/>
    <col min="12" max="12" width="3.00390625" style="70" customWidth="1"/>
    <col min="13" max="13" width="3.00390625" style="18" customWidth="1"/>
    <col min="14" max="14" width="3.00390625" style="70" customWidth="1"/>
    <col min="15" max="15" width="3.00390625" style="18" customWidth="1"/>
    <col min="16" max="16" width="4.28125" style="0" customWidth="1"/>
    <col min="17" max="17" width="36.57421875" style="0" customWidth="1"/>
  </cols>
  <sheetData>
    <row r="1" spans="1:34" s="71" customFormat="1" ht="26.25" customHeight="1" thickBot="1">
      <c r="A1" s="129" t="str">
        <f>"STF "&amp;STF&amp;"  -  Sessions plan  Year 2004"</f>
        <v>STF OT  -  Sessions plan  Year 2004</v>
      </c>
      <c r="B1" s="130"/>
      <c r="D1" s="131"/>
      <c r="F1" s="131"/>
      <c r="H1" s="131"/>
      <c r="J1" s="131"/>
      <c r="L1" s="131"/>
      <c r="N1" s="131"/>
      <c r="P1" s="132"/>
      <c r="Q1" s="132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 s="3" customFormat="1" ht="19.5" customHeight="1" thickBot="1">
      <c r="A2" s="126" t="s">
        <v>20</v>
      </c>
      <c r="B2" s="126" t="s">
        <v>21</v>
      </c>
      <c r="C2" s="50" t="s">
        <v>23</v>
      </c>
      <c r="D2" s="331"/>
      <c r="E2" s="330"/>
      <c r="F2" s="329"/>
      <c r="G2" s="330"/>
      <c r="H2" s="329"/>
      <c r="I2" s="330"/>
      <c r="J2" s="329"/>
      <c r="K2" s="330"/>
      <c r="L2" s="329"/>
      <c r="M2" s="330"/>
      <c r="N2" s="329"/>
      <c r="O2" s="330"/>
      <c r="P2" s="49" t="s">
        <v>24</v>
      </c>
      <c r="Q2" s="133" t="s">
        <v>7</v>
      </c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</row>
    <row r="3" spans="1:17" ht="12.75">
      <c r="A3" s="127">
        <v>37984</v>
      </c>
      <c r="B3" s="127">
        <v>37988</v>
      </c>
      <c r="C3" s="86">
        <v>1</v>
      </c>
      <c r="D3" s="83"/>
      <c r="E3" s="79"/>
      <c r="F3" s="78"/>
      <c r="G3" s="79"/>
      <c r="H3" s="78"/>
      <c r="I3" s="79"/>
      <c r="J3" s="78"/>
      <c r="K3" s="79"/>
      <c r="L3" s="78"/>
      <c r="M3" s="79"/>
      <c r="N3" s="78"/>
      <c r="O3" s="79"/>
      <c r="P3" s="138"/>
      <c r="Q3" s="134"/>
    </row>
    <row r="4" spans="1:17" ht="12.75">
      <c r="A4" s="127">
        <v>37991</v>
      </c>
      <c r="B4" s="127">
        <v>37995</v>
      </c>
      <c r="C4" s="87">
        <v>2</v>
      </c>
      <c r="D4" s="84"/>
      <c r="E4" s="72"/>
      <c r="F4" s="74"/>
      <c r="G4" s="72"/>
      <c r="H4" s="74"/>
      <c r="I4" s="72"/>
      <c r="J4" s="74"/>
      <c r="K4" s="72"/>
      <c r="L4" s="74"/>
      <c r="M4" s="72"/>
      <c r="N4" s="74"/>
      <c r="O4" s="72"/>
      <c r="P4" s="139"/>
      <c r="Q4" s="135"/>
    </row>
    <row r="5" spans="1:17" ht="12.75">
      <c r="A5" s="127">
        <v>37998</v>
      </c>
      <c r="B5" s="127">
        <v>38002</v>
      </c>
      <c r="C5" s="87">
        <v>3</v>
      </c>
      <c r="D5" s="84"/>
      <c r="E5" s="72"/>
      <c r="F5" s="74"/>
      <c r="G5" s="72"/>
      <c r="H5" s="74"/>
      <c r="I5" s="72"/>
      <c r="J5" s="74"/>
      <c r="K5" s="72"/>
      <c r="L5" s="74"/>
      <c r="M5" s="72"/>
      <c r="N5" s="74"/>
      <c r="O5" s="72"/>
      <c r="P5" s="139"/>
      <c r="Q5" s="135"/>
    </row>
    <row r="6" spans="1:17" ht="12.75">
      <c r="A6" s="127">
        <v>38005</v>
      </c>
      <c r="B6" s="127">
        <v>38009</v>
      </c>
      <c r="C6" s="87">
        <v>4</v>
      </c>
      <c r="D6" s="84"/>
      <c r="E6" s="72"/>
      <c r="F6" s="74"/>
      <c r="G6" s="72"/>
      <c r="H6" s="74"/>
      <c r="I6" s="72"/>
      <c r="J6" s="74"/>
      <c r="K6" s="72"/>
      <c r="L6" s="74"/>
      <c r="M6" s="72"/>
      <c r="N6" s="74"/>
      <c r="O6" s="72"/>
      <c r="P6" s="139"/>
      <c r="Q6" s="135"/>
    </row>
    <row r="7" spans="1:17" ht="12.75">
      <c r="A7" s="127">
        <v>38012</v>
      </c>
      <c r="B7" s="127">
        <v>38016</v>
      </c>
      <c r="C7" s="87">
        <v>5</v>
      </c>
      <c r="D7" s="84"/>
      <c r="E7" s="72"/>
      <c r="F7" s="74"/>
      <c r="G7" s="72"/>
      <c r="H7" s="74"/>
      <c r="I7" s="72"/>
      <c r="J7" s="74"/>
      <c r="K7" s="72"/>
      <c r="L7" s="74"/>
      <c r="M7" s="72"/>
      <c r="N7" s="74"/>
      <c r="O7" s="72"/>
      <c r="P7" s="139"/>
      <c r="Q7" s="135"/>
    </row>
    <row r="8" spans="1:17" ht="12.75">
      <c r="A8" s="127">
        <v>38019</v>
      </c>
      <c r="B8" s="127">
        <v>38023</v>
      </c>
      <c r="C8" s="87">
        <v>6</v>
      </c>
      <c r="D8" s="84"/>
      <c r="E8" s="72"/>
      <c r="F8" s="74"/>
      <c r="G8" s="72"/>
      <c r="H8" s="74"/>
      <c r="I8" s="72"/>
      <c r="J8" s="74"/>
      <c r="K8" s="72"/>
      <c r="L8" s="74"/>
      <c r="M8" s="72"/>
      <c r="N8" s="74"/>
      <c r="O8" s="72"/>
      <c r="P8" s="139"/>
      <c r="Q8" s="135"/>
    </row>
    <row r="9" spans="1:17" ht="12.75">
      <c r="A9" s="127">
        <v>38026</v>
      </c>
      <c r="B9" s="127">
        <v>38030</v>
      </c>
      <c r="C9" s="87">
        <v>7</v>
      </c>
      <c r="D9" s="84"/>
      <c r="E9" s="72"/>
      <c r="F9" s="74"/>
      <c r="G9" s="72"/>
      <c r="H9" s="74"/>
      <c r="I9" s="72"/>
      <c r="J9" s="74"/>
      <c r="K9" s="72"/>
      <c r="L9" s="74"/>
      <c r="M9" s="72"/>
      <c r="N9" s="74"/>
      <c r="O9" s="72"/>
      <c r="P9" s="139"/>
      <c r="Q9" s="135"/>
    </row>
    <row r="10" spans="1:17" ht="12.75">
      <c r="A10" s="127">
        <v>38033</v>
      </c>
      <c r="B10" s="127">
        <v>38037</v>
      </c>
      <c r="C10" s="87">
        <v>8</v>
      </c>
      <c r="D10" s="84"/>
      <c r="E10" s="72"/>
      <c r="F10" s="74"/>
      <c r="G10" s="72"/>
      <c r="H10" s="74"/>
      <c r="I10" s="72"/>
      <c r="J10" s="74"/>
      <c r="K10" s="72"/>
      <c r="L10" s="74"/>
      <c r="M10" s="72"/>
      <c r="N10" s="74"/>
      <c r="O10" s="72"/>
      <c r="P10" s="139"/>
      <c r="Q10" s="135"/>
    </row>
    <row r="11" spans="1:17" ht="12.75">
      <c r="A11" s="127">
        <v>38040</v>
      </c>
      <c r="B11" s="127">
        <v>38044</v>
      </c>
      <c r="C11" s="87">
        <v>9</v>
      </c>
      <c r="D11" s="84"/>
      <c r="E11" s="72"/>
      <c r="F11" s="74"/>
      <c r="G11" s="72"/>
      <c r="H11" s="74"/>
      <c r="I11" s="72"/>
      <c r="J11" s="74"/>
      <c r="K11" s="72"/>
      <c r="L11" s="74"/>
      <c r="M11" s="72"/>
      <c r="N11" s="74"/>
      <c r="O11" s="72"/>
      <c r="P11" s="139"/>
      <c r="Q11" s="135"/>
    </row>
    <row r="12" spans="1:17" ht="12.75">
      <c r="A12" s="127">
        <v>38047</v>
      </c>
      <c r="B12" s="127">
        <v>38051</v>
      </c>
      <c r="C12" s="87">
        <v>10</v>
      </c>
      <c r="D12" s="84"/>
      <c r="E12" s="72"/>
      <c r="F12" s="74"/>
      <c r="G12" s="72"/>
      <c r="H12" s="74"/>
      <c r="I12" s="72"/>
      <c r="J12" s="74"/>
      <c r="K12" s="72"/>
      <c r="L12" s="74"/>
      <c r="M12" s="72"/>
      <c r="N12" s="74"/>
      <c r="O12" s="72"/>
      <c r="P12" s="139"/>
      <c r="Q12" s="135"/>
    </row>
    <row r="13" spans="1:17" ht="12.75">
      <c r="A13" s="127">
        <v>38054</v>
      </c>
      <c r="B13" s="127">
        <v>38058</v>
      </c>
      <c r="C13" s="87">
        <v>11</v>
      </c>
      <c r="D13" s="84"/>
      <c r="E13" s="72"/>
      <c r="F13" s="74"/>
      <c r="G13" s="72"/>
      <c r="H13" s="74"/>
      <c r="I13" s="72"/>
      <c r="J13" s="74"/>
      <c r="K13" s="72"/>
      <c r="L13" s="74"/>
      <c r="M13" s="72"/>
      <c r="N13" s="74"/>
      <c r="O13" s="72"/>
      <c r="P13" s="139"/>
      <c r="Q13" s="135"/>
    </row>
    <row r="14" spans="1:17" ht="12.75">
      <c r="A14" s="127">
        <v>38061</v>
      </c>
      <c r="B14" s="127">
        <v>38065</v>
      </c>
      <c r="C14" s="87">
        <v>12</v>
      </c>
      <c r="D14" s="84"/>
      <c r="E14" s="72"/>
      <c r="F14" s="74"/>
      <c r="G14" s="72"/>
      <c r="H14" s="74"/>
      <c r="I14" s="72"/>
      <c r="J14" s="74"/>
      <c r="K14" s="72"/>
      <c r="L14" s="74"/>
      <c r="M14" s="72"/>
      <c r="N14" s="74"/>
      <c r="O14" s="72"/>
      <c r="P14" s="139"/>
      <c r="Q14" s="135"/>
    </row>
    <row r="15" spans="1:17" ht="12.75">
      <c r="A15" s="127">
        <v>38068</v>
      </c>
      <c r="B15" s="127">
        <v>38072</v>
      </c>
      <c r="C15" s="87">
        <v>13</v>
      </c>
      <c r="D15" s="84"/>
      <c r="E15" s="72"/>
      <c r="F15" s="74"/>
      <c r="G15" s="72"/>
      <c r="H15" s="74"/>
      <c r="I15" s="72"/>
      <c r="J15" s="74"/>
      <c r="K15" s="72"/>
      <c r="L15" s="74"/>
      <c r="M15" s="72"/>
      <c r="N15" s="74"/>
      <c r="O15" s="72"/>
      <c r="P15" s="139"/>
      <c r="Q15" s="135"/>
    </row>
    <row r="16" spans="1:17" ht="12.75">
      <c r="A16" s="127">
        <v>38075</v>
      </c>
      <c r="B16" s="127">
        <v>38079</v>
      </c>
      <c r="C16" s="87">
        <v>14</v>
      </c>
      <c r="D16" s="84"/>
      <c r="E16" s="72"/>
      <c r="F16" s="74"/>
      <c r="G16" s="72"/>
      <c r="H16" s="74"/>
      <c r="I16" s="72"/>
      <c r="J16" s="74"/>
      <c r="K16" s="72"/>
      <c r="L16" s="74"/>
      <c r="M16" s="72"/>
      <c r="N16" s="74"/>
      <c r="O16" s="72"/>
      <c r="P16" s="139"/>
      <c r="Q16" s="135"/>
    </row>
    <row r="17" spans="1:17" ht="12.75">
      <c r="A17" s="127">
        <v>38082</v>
      </c>
      <c r="B17" s="127">
        <v>38086</v>
      </c>
      <c r="C17" s="87">
        <v>15</v>
      </c>
      <c r="D17" s="84"/>
      <c r="E17" s="72"/>
      <c r="F17" s="74"/>
      <c r="G17" s="72"/>
      <c r="H17" s="74"/>
      <c r="I17" s="72"/>
      <c r="J17" s="74"/>
      <c r="K17" s="72"/>
      <c r="L17" s="74"/>
      <c r="M17" s="72"/>
      <c r="N17" s="74"/>
      <c r="O17" s="72"/>
      <c r="P17" s="139"/>
      <c r="Q17" s="135"/>
    </row>
    <row r="18" spans="1:17" ht="12.75">
      <c r="A18" s="127">
        <v>38089</v>
      </c>
      <c r="B18" s="127">
        <v>38093</v>
      </c>
      <c r="C18" s="87">
        <v>16</v>
      </c>
      <c r="D18" s="84"/>
      <c r="E18" s="72"/>
      <c r="F18" s="74"/>
      <c r="G18" s="72"/>
      <c r="H18" s="74"/>
      <c r="I18" s="72"/>
      <c r="J18" s="74"/>
      <c r="K18" s="72"/>
      <c r="L18" s="74"/>
      <c r="M18" s="72"/>
      <c r="N18" s="74"/>
      <c r="O18" s="72"/>
      <c r="P18" s="139"/>
      <c r="Q18" s="135"/>
    </row>
    <row r="19" spans="1:17" ht="12.75">
      <c r="A19" s="127">
        <v>38096</v>
      </c>
      <c r="B19" s="127">
        <v>38100</v>
      </c>
      <c r="C19" s="87">
        <v>17</v>
      </c>
      <c r="D19" s="84"/>
      <c r="E19" s="72"/>
      <c r="F19" s="74"/>
      <c r="G19" s="72"/>
      <c r="H19" s="74"/>
      <c r="I19" s="72"/>
      <c r="J19" s="74"/>
      <c r="K19" s="72"/>
      <c r="L19" s="74"/>
      <c r="M19" s="72"/>
      <c r="N19" s="74"/>
      <c r="O19" s="72"/>
      <c r="P19" s="139"/>
      <c r="Q19" s="135"/>
    </row>
    <row r="20" spans="1:17" ht="12.75">
      <c r="A20" s="127">
        <v>38103</v>
      </c>
      <c r="B20" s="127">
        <v>38107</v>
      </c>
      <c r="C20" s="87">
        <v>18</v>
      </c>
      <c r="D20" s="84"/>
      <c r="E20" s="72"/>
      <c r="F20" s="74"/>
      <c r="G20" s="72"/>
      <c r="H20" s="74"/>
      <c r="I20" s="72"/>
      <c r="J20" s="74"/>
      <c r="K20" s="72"/>
      <c r="L20" s="74"/>
      <c r="M20" s="72"/>
      <c r="N20" s="74"/>
      <c r="O20" s="72"/>
      <c r="P20" s="139"/>
      <c r="Q20" s="135"/>
    </row>
    <row r="21" spans="1:17" ht="12.75">
      <c r="A21" s="127">
        <v>38110</v>
      </c>
      <c r="B21" s="127">
        <v>38114</v>
      </c>
      <c r="C21" s="87">
        <v>19</v>
      </c>
      <c r="D21" s="84"/>
      <c r="E21" s="72"/>
      <c r="F21" s="74"/>
      <c r="G21" s="72"/>
      <c r="H21" s="74"/>
      <c r="I21" s="72"/>
      <c r="J21" s="74"/>
      <c r="K21" s="72"/>
      <c r="L21" s="74"/>
      <c r="M21" s="72"/>
      <c r="N21" s="74"/>
      <c r="O21" s="72"/>
      <c r="P21" s="139"/>
      <c r="Q21" s="135"/>
    </row>
    <row r="22" spans="1:17" ht="12.75">
      <c r="A22" s="127">
        <v>38117</v>
      </c>
      <c r="B22" s="127">
        <v>38121</v>
      </c>
      <c r="C22" s="87">
        <v>20</v>
      </c>
      <c r="D22" s="84"/>
      <c r="E22" s="72"/>
      <c r="F22" s="74"/>
      <c r="G22" s="72"/>
      <c r="H22" s="74"/>
      <c r="I22" s="72"/>
      <c r="J22" s="74"/>
      <c r="K22" s="72"/>
      <c r="L22" s="74"/>
      <c r="M22" s="72"/>
      <c r="N22" s="74"/>
      <c r="O22" s="72"/>
      <c r="P22" s="139"/>
      <c r="Q22" s="135"/>
    </row>
    <row r="23" spans="1:17" ht="12.75">
      <c r="A23" s="127">
        <v>38124</v>
      </c>
      <c r="B23" s="127">
        <v>38128</v>
      </c>
      <c r="C23" s="87">
        <v>21</v>
      </c>
      <c r="D23" s="84"/>
      <c r="E23" s="72"/>
      <c r="F23" s="74"/>
      <c r="G23" s="72"/>
      <c r="H23" s="74"/>
      <c r="I23" s="72"/>
      <c r="J23" s="74"/>
      <c r="K23" s="72"/>
      <c r="L23" s="74"/>
      <c r="M23" s="72"/>
      <c r="N23" s="74"/>
      <c r="O23" s="72"/>
      <c r="P23" s="139"/>
      <c r="Q23" s="135"/>
    </row>
    <row r="24" spans="1:17" ht="12.75">
      <c r="A24" s="127">
        <v>38131</v>
      </c>
      <c r="B24" s="127">
        <v>38135</v>
      </c>
      <c r="C24" s="87">
        <v>22</v>
      </c>
      <c r="D24" s="84"/>
      <c r="E24" s="72"/>
      <c r="F24" s="74"/>
      <c r="G24" s="72"/>
      <c r="H24" s="74"/>
      <c r="I24" s="72"/>
      <c r="J24" s="74"/>
      <c r="K24" s="72"/>
      <c r="L24" s="74"/>
      <c r="M24" s="72"/>
      <c r="N24" s="74"/>
      <c r="O24" s="72"/>
      <c r="P24" s="139"/>
      <c r="Q24" s="135"/>
    </row>
    <row r="25" spans="1:17" ht="12.75">
      <c r="A25" s="127">
        <v>38138</v>
      </c>
      <c r="B25" s="127">
        <v>38142</v>
      </c>
      <c r="C25" s="87">
        <v>23</v>
      </c>
      <c r="D25" s="84"/>
      <c r="E25" s="72"/>
      <c r="F25" s="74"/>
      <c r="G25" s="72"/>
      <c r="H25" s="74"/>
      <c r="I25" s="72"/>
      <c r="J25" s="74"/>
      <c r="K25" s="72"/>
      <c r="L25" s="74"/>
      <c r="M25" s="72"/>
      <c r="N25" s="74"/>
      <c r="O25" s="72"/>
      <c r="P25" s="139"/>
      <c r="Q25" s="135"/>
    </row>
    <row r="26" spans="1:17" ht="12.75">
      <c r="A26" s="127">
        <v>38145</v>
      </c>
      <c r="B26" s="127">
        <v>38149</v>
      </c>
      <c r="C26" s="87">
        <v>24</v>
      </c>
      <c r="D26" s="84"/>
      <c r="E26" s="72"/>
      <c r="F26" s="74"/>
      <c r="G26" s="72"/>
      <c r="H26" s="74"/>
      <c r="I26" s="72"/>
      <c r="J26" s="74"/>
      <c r="K26" s="72"/>
      <c r="L26" s="74"/>
      <c r="M26" s="72"/>
      <c r="N26" s="74"/>
      <c r="O26" s="72"/>
      <c r="P26" s="139"/>
      <c r="Q26" s="135"/>
    </row>
    <row r="27" spans="1:17" ht="12.75">
      <c r="A27" s="127">
        <v>38152</v>
      </c>
      <c r="B27" s="127">
        <v>38156</v>
      </c>
      <c r="C27" s="87">
        <v>25</v>
      </c>
      <c r="D27" s="84"/>
      <c r="E27" s="72"/>
      <c r="F27" s="74"/>
      <c r="G27" s="72"/>
      <c r="H27" s="74"/>
      <c r="I27" s="72"/>
      <c r="J27" s="74"/>
      <c r="K27" s="72"/>
      <c r="L27" s="74"/>
      <c r="M27" s="72"/>
      <c r="N27" s="74"/>
      <c r="O27" s="72"/>
      <c r="P27" s="139"/>
      <c r="Q27" s="135"/>
    </row>
    <row r="28" spans="1:17" ht="12.75">
      <c r="A28" s="127">
        <v>38159</v>
      </c>
      <c r="B28" s="127">
        <v>38163</v>
      </c>
      <c r="C28" s="87">
        <v>26</v>
      </c>
      <c r="D28" s="84"/>
      <c r="E28" s="72"/>
      <c r="F28" s="74"/>
      <c r="G28" s="72"/>
      <c r="H28" s="74"/>
      <c r="I28" s="72"/>
      <c r="J28" s="74"/>
      <c r="K28" s="72"/>
      <c r="L28" s="74"/>
      <c r="M28" s="72"/>
      <c r="N28" s="74"/>
      <c r="O28" s="72"/>
      <c r="P28" s="139"/>
      <c r="Q28" s="135"/>
    </row>
    <row r="29" spans="1:17" ht="12.75">
      <c r="A29" s="127">
        <v>38166</v>
      </c>
      <c r="B29" s="127">
        <v>38170</v>
      </c>
      <c r="C29" s="87">
        <v>27</v>
      </c>
      <c r="D29" s="84"/>
      <c r="E29" s="72"/>
      <c r="F29" s="74"/>
      <c r="G29" s="72"/>
      <c r="H29" s="74"/>
      <c r="I29" s="72"/>
      <c r="J29" s="74"/>
      <c r="K29" s="72"/>
      <c r="L29" s="74"/>
      <c r="M29" s="72"/>
      <c r="N29" s="74"/>
      <c r="O29" s="72"/>
      <c r="P29" s="139"/>
      <c r="Q29" s="135"/>
    </row>
    <row r="30" spans="1:17" ht="12.75">
      <c r="A30" s="127">
        <v>38173</v>
      </c>
      <c r="B30" s="127">
        <v>38177</v>
      </c>
      <c r="C30" s="87">
        <v>28</v>
      </c>
      <c r="D30" s="84"/>
      <c r="E30" s="72"/>
      <c r="F30" s="74"/>
      <c r="G30" s="72"/>
      <c r="H30" s="74"/>
      <c r="I30" s="72"/>
      <c r="J30" s="74"/>
      <c r="K30" s="72"/>
      <c r="L30" s="74"/>
      <c r="M30" s="72"/>
      <c r="N30" s="74"/>
      <c r="O30" s="72"/>
      <c r="P30" s="139"/>
      <c r="Q30" s="135"/>
    </row>
    <row r="31" spans="1:17" ht="12.75">
      <c r="A31" s="127">
        <v>38180</v>
      </c>
      <c r="B31" s="127">
        <v>38184</v>
      </c>
      <c r="C31" s="87">
        <v>29</v>
      </c>
      <c r="D31" s="84"/>
      <c r="E31" s="72"/>
      <c r="F31" s="74"/>
      <c r="G31" s="72"/>
      <c r="H31" s="74"/>
      <c r="I31" s="72"/>
      <c r="J31" s="74"/>
      <c r="K31" s="72"/>
      <c r="L31" s="74"/>
      <c r="M31" s="72"/>
      <c r="N31" s="74"/>
      <c r="O31" s="72"/>
      <c r="P31" s="139"/>
      <c r="Q31" s="135"/>
    </row>
    <row r="32" spans="1:17" ht="12.75">
      <c r="A32" s="127">
        <v>38187</v>
      </c>
      <c r="B32" s="127">
        <v>38191</v>
      </c>
      <c r="C32" s="87">
        <v>30</v>
      </c>
      <c r="D32" s="84"/>
      <c r="E32" s="72"/>
      <c r="F32" s="74"/>
      <c r="G32" s="72"/>
      <c r="H32" s="74"/>
      <c r="I32" s="72"/>
      <c r="J32" s="74"/>
      <c r="K32" s="72"/>
      <c r="L32" s="74"/>
      <c r="M32" s="72"/>
      <c r="N32" s="74"/>
      <c r="O32" s="72"/>
      <c r="P32" s="139"/>
      <c r="Q32" s="135"/>
    </row>
    <row r="33" spans="1:17" ht="12.75">
      <c r="A33" s="127">
        <v>38194</v>
      </c>
      <c r="B33" s="127">
        <v>38198</v>
      </c>
      <c r="C33" s="87">
        <v>31</v>
      </c>
      <c r="D33" s="84"/>
      <c r="E33" s="72"/>
      <c r="F33" s="74"/>
      <c r="G33" s="72"/>
      <c r="H33" s="74"/>
      <c r="I33" s="72"/>
      <c r="J33" s="74"/>
      <c r="K33" s="72"/>
      <c r="L33" s="74"/>
      <c r="M33" s="72"/>
      <c r="N33" s="74"/>
      <c r="O33" s="72"/>
      <c r="P33" s="139"/>
      <c r="Q33" s="135"/>
    </row>
    <row r="34" spans="1:17" ht="12.75">
      <c r="A34" s="127">
        <v>38201</v>
      </c>
      <c r="B34" s="127">
        <v>38205</v>
      </c>
      <c r="C34" s="87">
        <v>32</v>
      </c>
      <c r="D34" s="84"/>
      <c r="E34" s="72"/>
      <c r="F34" s="74"/>
      <c r="G34" s="72"/>
      <c r="H34" s="74"/>
      <c r="I34" s="72"/>
      <c r="J34" s="74"/>
      <c r="K34" s="72"/>
      <c r="L34" s="74"/>
      <c r="M34" s="72"/>
      <c r="N34" s="74"/>
      <c r="O34" s="72"/>
      <c r="P34" s="139"/>
      <c r="Q34" s="135"/>
    </row>
    <row r="35" spans="1:17" ht="12.75">
      <c r="A35" s="127">
        <v>38208</v>
      </c>
      <c r="B35" s="127">
        <v>38212</v>
      </c>
      <c r="C35" s="87">
        <v>33</v>
      </c>
      <c r="D35" s="84"/>
      <c r="E35" s="72"/>
      <c r="F35" s="74"/>
      <c r="G35" s="72"/>
      <c r="H35" s="74"/>
      <c r="I35" s="72"/>
      <c r="J35" s="74"/>
      <c r="K35" s="72"/>
      <c r="L35" s="74"/>
      <c r="M35" s="72"/>
      <c r="N35" s="74"/>
      <c r="O35" s="72"/>
      <c r="P35" s="139"/>
      <c r="Q35" s="135"/>
    </row>
    <row r="36" spans="1:17" ht="12.75">
      <c r="A36" s="127">
        <v>38215</v>
      </c>
      <c r="B36" s="127">
        <v>38219</v>
      </c>
      <c r="C36" s="87">
        <v>34</v>
      </c>
      <c r="D36" s="84"/>
      <c r="E36" s="72"/>
      <c r="F36" s="74"/>
      <c r="G36" s="72"/>
      <c r="H36" s="74"/>
      <c r="I36" s="72"/>
      <c r="J36" s="74"/>
      <c r="K36" s="72"/>
      <c r="L36" s="74"/>
      <c r="M36" s="72"/>
      <c r="N36" s="74"/>
      <c r="O36" s="72"/>
      <c r="P36" s="139"/>
      <c r="Q36" s="135"/>
    </row>
    <row r="37" spans="1:17" ht="12.75">
      <c r="A37" s="127">
        <v>38222</v>
      </c>
      <c r="B37" s="127">
        <v>38226</v>
      </c>
      <c r="C37" s="87">
        <v>35</v>
      </c>
      <c r="D37" s="84"/>
      <c r="E37" s="72"/>
      <c r="F37" s="74"/>
      <c r="G37" s="72"/>
      <c r="H37" s="74"/>
      <c r="I37" s="72"/>
      <c r="J37" s="74"/>
      <c r="K37" s="72"/>
      <c r="L37" s="74"/>
      <c r="M37" s="72"/>
      <c r="N37" s="74"/>
      <c r="O37" s="72"/>
      <c r="P37" s="139"/>
      <c r="Q37" s="135"/>
    </row>
    <row r="38" spans="1:17" ht="12.75">
      <c r="A38" s="127">
        <v>38229</v>
      </c>
      <c r="B38" s="127">
        <v>38233</v>
      </c>
      <c r="C38" s="87">
        <v>36</v>
      </c>
      <c r="D38" s="84"/>
      <c r="E38" s="72"/>
      <c r="F38" s="74"/>
      <c r="G38" s="72"/>
      <c r="H38" s="74"/>
      <c r="I38" s="72"/>
      <c r="J38" s="74"/>
      <c r="K38" s="72"/>
      <c r="L38" s="74"/>
      <c r="M38" s="72"/>
      <c r="N38" s="74"/>
      <c r="O38" s="72"/>
      <c r="P38" s="139"/>
      <c r="Q38" s="135"/>
    </row>
    <row r="39" spans="1:17" ht="12.75">
      <c r="A39" s="127">
        <v>38236</v>
      </c>
      <c r="B39" s="127">
        <v>38240</v>
      </c>
      <c r="C39" s="87">
        <v>37</v>
      </c>
      <c r="D39" s="84"/>
      <c r="E39" s="72"/>
      <c r="F39" s="74"/>
      <c r="G39" s="72"/>
      <c r="H39" s="74"/>
      <c r="I39" s="72"/>
      <c r="J39" s="74"/>
      <c r="K39" s="72"/>
      <c r="L39" s="74"/>
      <c r="M39" s="72"/>
      <c r="N39" s="74"/>
      <c r="O39" s="72"/>
      <c r="P39" s="139"/>
      <c r="Q39" s="135"/>
    </row>
    <row r="40" spans="1:17" ht="12.75">
      <c r="A40" s="127">
        <v>38243</v>
      </c>
      <c r="B40" s="127">
        <v>38247</v>
      </c>
      <c r="C40" s="87">
        <v>38</v>
      </c>
      <c r="D40" s="84"/>
      <c r="E40" s="72"/>
      <c r="F40" s="74"/>
      <c r="G40" s="72"/>
      <c r="H40" s="74"/>
      <c r="I40" s="72"/>
      <c r="J40" s="74"/>
      <c r="K40" s="72"/>
      <c r="L40" s="74"/>
      <c r="M40" s="72"/>
      <c r="N40" s="74"/>
      <c r="O40" s="72"/>
      <c r="P40" s="139"/>
      <c r="Q40" s="135"/>
    </row>
    <row r="41" spans="1:17" ht="12.75">
      <c r="A41" s="127">
        <v>38250</v>
      </c>
      <c r="B41" s="127">
        <v>38254</v>
      </c>
      <c r="C41" s="87">
        <v>39</v>
      </c>
      <c r="D41" s="84"/>
      <c r="E41" s="72"/>
      <c r="F41" s="74"/>
      <c r="G41" s="72"/>
      <c r="H41" s="74"/>
      <c r="I41" s="72"/>
      <c r="J41" s="74"/>
      <c r="K41" s="72"/>
      <c r="L41" s="74"/>
      <c r="M41" s="72"/>
      <c r="N41" s="74"/>
      <c r="O41" s="72"/>
      <c r="P41" s="139"/>
      <c r="Q41" s="135"/>
    </row>
    <row r="42" spans="1:17" ht="12.75">
      <c r="A42" s="127">
        <v>38257</v>
      </c>
      <c r="B42" s="127">
        <v>38261</v>
      </c>
      <c r="C42" s="87">
        <v>40</v>
      </c>
      <c r="D42" s="84"/>
      <c r="E42" s="72"/>
      <c r="F42" s="74"/>
      <c r="G42" s="72"/>
      <c r="H42" s="74"/>
      <c r="I42" s="72"/>
      <c r="J42" s="74"/>
      <c r="K42" s="72"/>
      <c r="L42" s="74"/>
      <c r="M42" s="72"/>
      <c r="N42" s="74"/>
      <c r="O42" s="72"/>
      <c r="P42" s="139"/>
      <c r="Q42" s="135"/>
    </row>
    <row r="43" spans="1:17" ht="12.75">
      <c r="A43" s="127">
        <v>38264</v>
      </c>
      <c r="B43" s="127">
        <v>38268</v>
      </c>
      <c r="C43" s="87">
        <v>41</v>
      </c>
      <c r="D43" s="84"/>
      <c r="E43" s="72"/>
      <c r="F43" s="74"/>
      <c r="G43" s="72"/>
      <c r="H43" s="74"/>
      <c r="I43" s="72"/>
      <c r="J43" s="74"/>
      <c r="K43" s="72"/>
      <c r="L43" s="74"/>
      <c r="M43" s="72"/>
      <c r="N43" s="74"/>
      <c r="O43" s="72"/>
      <c r="P43" s="139"/>
      <c r="Q43" s="135"/>
    </row>
    <row r="44" spans="1:17" ht="12.75">
      <c r="A44" s="127">
        <v>38271</v>
      </c>
      <c r="B44" s="127">
        <v>38275</v>
      </c>
      <c r="C44" s="87">
        <v>42</v>
      </c>
      <c r="D44" s="84"/>
      <c r="E44" s="72"/>
      <c r="F44" s="74"/>
      <c r="G44" s="72"/>
      <c r="H44" s="74"/>
      <c r="I44" s="72"/>
      <c r="J44" s="74"/>
      <c r="K44" s="72"/>
      <c r="L44" s="74"/>
      <c r="M44" s="72"/>
      <c r="N44" s="74"/>
      <c r="O44" s="72"/>
      <c r="P44" s="139"/>
      <c r="Q44" s="135"/>
    </row>
    <row r="45" spans="1:17" ht="12.75">
      <c r="A45" s="127">
        <v>38278</v>
      </c>
      <c r="B45" s="127">
        <v>38282</v>
      </c>
      <c r="C45" s="87">
        <v>43</v>
      </c>
      <c r="D45" s="84"/>
      <c r="E45" s="72"/>
      <c r="F45" s="74"/>
      <c r="G45" s="72"/>
      <c r="H45" s="74"/>
      <c r="I45" s="72"/>
      <c r="J45" s="74"/>
      <c r="K45" s="72"/>
      <c r="L45" s="74"/>
      <c r="M45" s="72"/>
      <c r="N45" s="74"/>
      <c r="O45" s="72"/>
      <c r="P45" s="139"/>
      <c r="Q45" s="135"/>
    </row>
    <row r="46" spans="1:17" ht="12.75">
      <c r="A46" s="127">
        <v>38285</v>
      </c>
      <c r="B46" s="127">
        <v>38289</v>
      </c>
      <c r="C46" s="87">
        <v>44</v>
      </c>
      <c r="D46" s="84"/>
      <c r="E46" s="72"/>
      <c r="F46" s="74"/>
      <c r="G46" s="72"/>
      <c r="H46" s="74"/>
      <c r="I46" s="72"/>
      <c r="J46" s="74"/>
      <c r="K46" s="72"/>
      <c r="L46" s="74"/>
      <c r="M46" s="72"/>
      <c r="N46" s="74"/>
      <c r="O46" s="72"/>
      <c r="P46" s="139"/>
      <c r="Q46" s="135"/>
    </row>
    <row r="47" spans="1:17" ht="12.75">
      <c r="A47" s="127">
        <v>38292</v>
      </c>
      <c r="B47" s="127">
        <v>38296</v>
      </c>
      <c r="C47" s="87">
        <v>45</v>
      </c>
      <c r="D47" s="84"/>
      <c r="E47" s="72"/>
      <c r="F47" s="74"/>
      <c r="G47" s="72"/>
      <c r="H47" s="74"/>
      <c r="I47" s="72"/>
      <c r="J47" s="74"/>
      <c r="K47" s="72"/>
      <c r="L47" s="74"/>
      <c r="M47" s="72"/>
      <c r="N47" s="74"/>
      <c r="O47" s="72"/>
      <c r="P47" s="139"/>
      <c r="Q47" s="135"/>
    </row>
    <row r="48" spans="1:17" ht="12.75">
      <c r="A48" s="127">
        <v>38299</v>
      </c>
      <c r="B48" s="127">
        <v>38303</v>
      </c>
      <c r="C48" s="87">
        <v>46</v>
      </c>
      <c r="D48" s="84"/>
      <c r="E48" s="72"/>
      <c r="F48" s="74"/>
      <c r="G48" s="72"/>
      <c r="H48" s="74"/>
      <c r="I48" s="72"/>
      <c r="J48" s="74"/>
      <c r="K48" s="72"/>
      <c r="L48" s="74"/>
      <c r="M48" s="72"/>
      <c r="N48" s="74"/>
      <c r="O48" s="72"/>
      <c r="P48" s="139"/>
      <c r="Q48" s="135"/>
    </row>
    <row r="49" spans="1:17" ht="12.75">
      <c r="A49" s="127">
        <v>38306</v>
      </c>
      <c r="B49" s="127">
        <v>38310</v>
      </c>
      <c r="C49" s="87">
        <v>47</v>
      </c>
      <c r="D49" s="84"/>
      <c r="E49" s="72"/>
      <c r="F49" s="74"/>
      <c r="G49" s="72"/>
      <c r="H49" s="74"/>
      <c r="I49" s="72"/>
      <c r="J49" s="74"/>
      <c r="K49" s="72"/>
      <c r="L49" s="74"/>
      <c r="M49" s="72"/>
      <c r="N49" s="74"/>
      <c r="O49" s="72"/>
      <c r="P49" s="139"/>
      <c r="Q49" s="135"/>
    </row>
    <row r="50" spans="1:17" ht="12.75">
      <c r="A50" s="127">
        <v>38313</v>
      </c>
      <c r="B50" s="127">
        <v>38317</v>
      </c>
      <c r="C50" s="87">
        <v>48</v>
      </c>
      <c r="D50" s="84"/>
      <c r="E50" s="72"/>
      <c r="F50" s="74"/>
      <c r="G50" s="72"/>
      <c r="H50" s="74"/>
      <c r="I50" s="72"/>
      <c r="J50" s="74"/>
      <c r="K50" s="72"/>
      <c r="L50" s="74"/>
      <c r="M50" s="72"/>
      <c r="N50" s="74"/>
      <c r="O50" s="72"/>
      <c r="P50" s="139"/>
      <c r="Q50" s="135"/>
    </row>
    <row r="51" spans="1:17" ht="12.75">
      <c r="A51" s="127">
        <v>38320</v>
      </c>
      <c r="B51" s="127">
        <v>38324</v>
      </c>
      <c r="C51" s="87">
        <v>49</v>
      </c>
      <c r="D51" s="84"/>
      <c r="E51" s="72"/>
      <c r="F51" s="74"/>
      <c r="G51" s="72"/>
      <c r="H51" s="74"/>
      <c r="I51" s="72"/>
      <c r="J51" s="74"/>
      <c r="K51" s="72"/>
      <c r="L51" s="74"/>
      <c r="M51" s="72"/>
      <c r="N51" s="74"/>
      <c r="O51" s="72"/>
      <c r="P51" s="139"/>
      <c r="Q51" s="135"/>
    </row>
    <row r="52" spans="1:17" ht="12.75">
      <c r="A52" s="127">
        <v>38327</v>
      </c>
      <c r="B52" s="127">
        <v>38331</v>
      </c>
      <c r="C52" s="87">
        <v>50</v>
      </c>
      <c r="D52" s="84"/>
      <c r="E52" s="72"/>
      <c r="F52" s="74"/>
      <c r="G52" s="72"/>
      <c r="H52" s="74"/>
      <c r="I52" s="72"/>
      <c r="J52" s="74"/>
      <c r="K52" s="72"/>
      <c r="L52" s="74"/>
      <c r="M52" s="72"/>
      <c r="N52" s="74"/>
      <c r="O52" s="72"/>
      <c r="P52" s="139"/>
      <c r="Q52" s="135"/>
    </row>
    <row r="53" spans="1:17" ht="12.75">
      <c r="A53" s="127">
        <v>38334</v>
      </c>
      <c r="B53" s="127">
        <v>38338</v>
      </c>
      <c r="C53" s="87">
        <v>51</v>
      </c>
      <c r="D53" s="84"/>
      <c r="E53" s="72"/>
      <c r="F53" s="74"/>
      <c r="G53" s="72"/>
      <c r="H53" s="74"/>
      <c r="I53" s="72"/>
      <c r="J53" s="74"/>
      <c r="K53" s="72"/>
      <c r="L53" s="74"/>
      <c r="M53" s="72"/>
      <c r="N53" s="74"/>
      <c r="O53" s="72"/>
      <c r="P53" s="139"/>
      <c r="Q53" s="135"/>
    </row>
    <row r="54" spans="1:17" ht="13.5" thickBot="1">
      <c r="A54" s="127">
        <v>38341</v>
      </c>
      <c r="B54" s="127">
        <v>38345</v>
      </c>
      <c r="C54" s="88">
        <v>52</v>
      </c>
      <c r="D54" s="85"/>
      <c r="E54" s="73"/>
      <c r="F54" s="75"/>
      <c r="G54" s="73"/>
      <c r="H54" s="75"/>
      <c r="I54" s="73"/>
      <c r="J54" s="75"/>
      <c r="K54" s="73"/>
      <c r="L54" s="75"/>
      <c r="M54" s="73"/>
      <c r="N54" s="75"/>
      <c r="O54" s="73"/>
      <c r="P54" s="140"/>
      <c r="Q54" s="136"/>
    </row>
    <row r="55" spans="1:34" s="9" customFormat="1" ht="20.25" customHeight="1" thickBot="1">
      <c r="A55" s="128"/>
      <c r="B55" s="128"/>
      <c r="C55" s="50" t="s">
        <v>22</v>
      </c>
      <c r="D55" s="82">
        <f>SUM(E3:E54)</f>
        <v>0</v>
      </c>
      <c r="E55" s="77"/>
      <c r="F55" s="76">
        <f>SUM(G3:G54)</f>
        <v>0</v>
      </c>
      <c r="G55" s="77"/>
      <c r="H55" s="76">
        <f>SUM(I3:I54)</f>
        <v>0</v>
      </c>
      <c r="I55" s="77"/>
      <c r="J55" s="76">
        <f>SUM(K3:K54)</f>
        <v>0</v>
      </c>
      <c r="K55" s="77"/>
      <c r="L55" s="76">
        <f>SUM(M3:M54)</f>
        <v>0</v>
      </c>
      <c r="M55" s="77"/>
      <c r="N55" s="76">
        <f>SUM(O3:O54)</f>
        <v>0</v>
      </c>
      <c r="O55" s="77"/>
      <c r="P55" s="141"/>
      <c r="Q55" s="137">
        <f>SUM(D55:O55)</f>
        <v>0</v>
      </c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3:17" ht="12.75">
      <c r="C56" s="1" t="s">
        <v>98</v>
      </c>
      <c r="E56" s="18">
        <f>SUMIF(D3:D54,"E",E3:E54)</f>
        <v>0</v>
      </c>
      <c r="F56" s="18"/>
      <c r="G56" s="18">
        <f>SUMIF(F3:F54,"E",G3:G54)</f>
        <v>0</v>
      </c>
      <c r="H56" s="18"/>
      <c r="I56" s="18">
        <f>SUMIF(H3:H54,"E",I3:I54)</f>
        <v>0</v>
      </c>
      <c r="J56" s="18"/>
      <c r="K56" s="18">
        <f>SUMIF(J3:J54,"E",K3:K54)</f>
        <v>0</v>
      </c>
      <c r="L56" s="18"/>
      <c r="M56" s="18">
        <f>SUMIF(L3:L54,"E",M3:M54)</f>
        <v>0</v>
      </c>
      <c r="O56" s="18">
        <f>SUMIF(N3:N54,"E",O3:O54)</f>
        <v>0</v>
      </c>
      <c r="Q56" s="289" t="str">
        <f>SUM(D56:L56)&amp;" days in ETSI"</f>
        <v>0 days in ETSI</v>
      </c>
    </row>
    <row r="57" ht="12.75">
      <c r="Q57" s="294" t="e">
        <f>SUM(D56:L56)/SUM(D55:O55)</f>
        <v>#DIV/0!</v>
      </c>
    </row>
    <row r="58" spans="13:17" ht="38.25">
      <c r="M58"/>
      <c r="N58"/>
      <c r="O58"/>
      <c r="Q58" t="s">
        <v>43</v>
      </c>
    </row>
    <row r="59" spans="8:17" ht="12.75">
      <c r="H59" s="147" t="s">
        <v>44</v>
      </c>
      <c r="I59" s="148">
        <v>5</v>
      </c>
      <c r="M59"/>
      <c r="N59"/>
      <c r="O59"/>
      <c r="Q59" t="s">
        <v>45</v>
      </c>
    </row>
    <row r="60" spans="8:17" ht="25.5">
      <c r="H60" s="147" t="s">
        <v>46</v>
      </c>
      <c r="I60" s="148">
        <v>3</v>
      </c>
      <c r="M60"/>
      <c r="N60"/>
      <c r="O60"/>
      <c r="Q60" t="s">
        <v>47</v>
      </c>
    </row>
    <row r="61" spans="8:17" ht="22.5">
      <c r="H61" s="147" t="s">
        <v>48</v>
      </c>
      <c r="I61" s="149" t="s">
        <v>49</v>
      </c>
      <c r="M61"/>
      <c r="N61"/>
      <c r="O61"/>
      <c r="Q61" t="s">
        <v>50</v>
      </c>
    </row>
    <row r="62" spans="8:17" ht="25.5">
      <c r="H62" s="147" t="s">
        <v>51</v>
      </c>
      <c r="I62" s="148">
        <v>2</v>
      </c>
      <c r="M62"/>
      <c r="N62"/>
      <c r="O62"/>
      <c r="Q62" t="s">
        <v>52</v>
      </c>
    </row>
  </sheetData>
  <mergeCells count="6">
    <mergeCell ref="L2:M2"/>
    <mergeCell ref="N2:O2"/>
    <mergeCell ref="D2:E2"/>
    <mergeCell ref="F2:G2"/>
    <mergeCell ref="H2:I2"/>
    <mergeCell ref="J2:K2"/>
  </mergeCells>
  <printOptions/>
  <pageMargins left="0.35433070866141736" right="0.35433070866141736" top="0.47" bottom="0.57" header="0.29" footer="0.22"/>
  <pageSetup horizontalDpi="600" verticalDpi="600" orientation="portrait" paperSize="9" r:id="rId1"/>
  <headerFooter alignWithMargins="0">
    <oddFooter>&amp;L&amp;F - &amp;A&amp;CETSI - STF Work Plan Sheet&amp;R&amp;D -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75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Q12" sqref="Q12"/>
    </sheetView>
  </sheetViews>
  <sheetFormatPr defaultColWidth="9.140625" defaultRowHeight="12.75"/>
  <cols>
    <col min="1" max="2" width="7.57421875" style="127" customWidth="1"/>
    <col min="3" max="3" width="6.421875" style="1" customWidth="1"/>
    <col min="4" max="4" width="3.00390625" style="70" customWidth="1"/>
    <col min="5" max="5" width="3.8515625" style="18" customWidth="1"/>
    <col min="6" max="6" width="3.00390625" style="70" customWidth="1"/>
    <col min="7" max="7" width="3.00390625" style="18" customWidth="1"/>
    <col min="8" max="8" width="3.00390625" style="70" customWidth="1"/>
    <col min="9" max="9" width="3.00390625" style="18" customWidth="1"/>
    <col min="10" max="10" width="3.00390625" style="70" customWidth="1"/>
    <col min="11" max="11" width="3.00390625" style="18" customWidth="1"/>
    <col min="12" max="12" width="3.00390625" style="70" customWidth="1"/>
    <col min="13" max="13" width="3.00390625" style="18" customWidth="1"/>
    <col min="14" max="14" width="3.00390625" style="70" customWidth="1"/>
    <col min="15" max="15" width="3.00390625" style="18" customWidth="1"/>
    <col min="16" max="16" width="4.28125" style="0" customWidth="1"/>
    <col min="17" max="17" width="36.57421875" style="0" customWidth="1"/>
  </cols>
  <sheetData>
    <row r="1" spans="1:34" s="71" customFormat="1" ht="26.25" customHeight="1" thickBot="1">
      <c r="A1" s="33" t="str">
        <f>"STF "&amp;STF&amp;"  -  Sessions plan  Year 2005"</f>
        <v>STF OT  -  Sessions plan  Year 2005</v>
      </c>
      <c r="B1" s="130"/>
      <c r="D1" s="131"/>
      <c r="F1" s="131"/>
      <c r="H1" s="131"/>
      <c r="J1" s="131"/>
      <c r="L1" s="131"/>
      <c r="N1" s="131"/>
      <c r="P1" s="132"/>
      <c r="Q1" s="33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 s="3" customFormat="1" ht="19.5" customHeight="1" thickBot="1">
      <c r="A2" s="126" t="s">
        <v>20</v>
      </c>
      <c r="B2" s="126" t="s">
        <v>21</v>
      </c>
      <c r="C2" s="50" t="s">
        <v>23</v>
      </c>
      <c r="D2" s="331"/>
      <c r="E2" s="330"/>
      <c r="F2" s="329"/>
      <c r="G2" s="330"/>
      <c r="H2" s="329"/>
      <c r="I2" s="330"/>
      <c r="J2" s="329"/>
      <c r="K2" s="330"/>
      <c r="L2" s="329"/>
      <c r="M2" s="330"/>
      <c r="N2" s="329"/>
      <c r="O2" s="330"/>
      <c r="P2" s="49" t="s">
        <v>24</v>
      </c>
      <c r="Q2" s="133" t="s">
        <v>7</v>
      </c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</row>
    <row r="3" spans="1:17" ht="12.75">
      <c r="A3" s="127">
        <v>38355</v>
      </c>
      <c r="B3" s="127">
        <v>38359</v>
      </c>
      <c r="C3" s="86">
        <v>1</v>
      </c>
      <c r="D3" s="83"/>
      <c r="E3" s="79"/>
      <c r="F3" s="78"/>
      <c r="G3" s="79"/>
      <c r="H3" s="78"/>
      <c r="I3" s="79"/>
      <c r="J3" s="78"/>
      <c r="K3" s="79"/>
      <c r="L3" s="78"/>
      <c r="M3" s="79"/>
      <c r="N3" s="78"/>
      <c r="O3" s="79"/>
      <c r="P3" s="138"/>
      <c r="Q3" s="134"/>
    </row>
    <row r="4" spans="1:17" ht="12.75">
      <c r="A4" s="127">
        <v>38362</v>
      </c>
      <c r="B4" s="127">
        <v>38366</v>
      </c>
      <c r="C4" s="87">
        <v>2</v>
      </c>
      <c r="D4" s="84"/>
      <c r="E4" s="72"/>
      <c r="F4" s="74"/>
      <c r="G4" s="72"/>
      <c r="H4" s="74"/>
      <c r="I4" s="72"/>
      <c r="J4" s="74"/>
      <c r="K4" s="72"/>
      <c r="L4" s="74"/>
      <c r="M4" s="72"/>
      <c r="N4" s="74"/>
      <c r="O4" s="72"/>
      <c r="P4" s="139"/>
      <c r="Q4" s="135"/>
    </row>
    <row r="5" spans="1:17" ht="12.75">
      <c r="A5" s="127">
        <v>38369</v>
      </c>
      <c r="B5" s="127">
        <v>38373</v>
      </c>
      <c r="C5" s="87">
        <v>3</v>
      </c>
      <c r="D5" s="84"/>
      <c r="E5" s="72"/>
      <c r="F5" s="74"/>
      <c r="G5" s="72"/>
      <c r="H5" s="74"/>
      <c r="I5" s="72"/>
      <c r="J5" s="74"/>
      <c r="K5" s="72"/>
      <c r="L5" s="74"/>
      <c r="M5" s="72"/>
      <c r="N5" s="74"/>
      <c r="O5" s="72"/>
      <c r="P5" s="139"/>
      <c r="Q5" s="135"/>
    </row>
    <row r="6" spans="1:17" ht="12.75">
      <c r="A6" s="127">
        <v>38376</v>
      </c>
      <c r="B6" s="127">
        <v>38380</v>
      </c>
      <c r="C6" s="87">
        <v>4</v>
      </c>
      <c r="D6" s="84"/>
      <c r="E6" s="72"/>
      <c r="F6" s="74"/>
      <c r="G6" s="72"/>
      <c r="H6" s="74"/>
      <c r="I6" s="72"/>
      <c r="J6" s="74"/>
      <c r="K6" s="72"/>
      <c r="L6" s="74"/>
      <c r="M6" s="72"/>
      <c r="N6" s="74"/>
      <c r="O6" s="72"/>
      <c r="P6" s="139"/>
      <c r="Q6" s="135"/>
    </row>
    <row r="7" spans="1:17" ht="12.75">
      <c r="A7" s="127">
        <v>38383</v>
      </c>
      <c r="B7" s="127">
        <v>38387</v>
      </c>
      <c r="C7" s="87">
        <v>5</v>
      </c>
      <c r="D7" s="84"/>
      <c r="E7" s="72"/>
      <c r="F7" s="74"/>
      <c r="G7" s="72"/>
      <c r="H7" s="74"/>
      <c r="I7" s="72"/>
      <c r="J7" s="74"/>
      <c r="K7" s="72"/>
      <c r="L7" s="74"/>
      <c r="M7" s="72"/>
      <c r="N7" s="74"/>
      <c r="O7" s="72"/>
      <c r="P7" s="139"/>
      <c r="Q7" s="135"/>
    </row>
    <row r="8" spans="1:17" ht="12.75">
      <c r="A8" s="127">
        <v>38390</v>
      </c>
      <c r="B8" s="127">
        <v>38394</v>
      </c>
      <c r="C8" s="87">
        <v>6</v>
      </c>
      <c r="D8" s="84"/>
      <c r="E8" s="72"/>
      <c r="F8" s="74"/>
      <c r="G8" s="72"/>
      <c r="H8" s="74"/>
      <c r="I8" s="72"/>
      <c r="J8" s="74"/>
      <c r="K8" s="72"/>
      <c r="L8" s="74"/>
      <c r="M8" s="72"/>
      <c r="N8" s="74"/>
      <c r="O8" s="72"/>
      <c r="P8" s="139"/>
      <c r="Q8" s="135"/>
    </row>
    <row r="9" spans="1:17" ht="12.75">
      <c r="A9" s="127">
        <v>38397</v>
      </c>
      <c r="B9" s="127">
        <v>38401</v>
      </c>
      <c r="C9" s="87">
        <v>7</v>
      </c>
      <c r="D9" s="84"/>
      <c r="E9" s="72"/>
      <c r="F9" s="74"/>
      <c r="G9" s="72"/>
      <c r="H9" s="74"/>
      <c r="I9" s="72"/>
      <c r="J9" s="74"/>
      <c r="K9" s="72"/>
      <c r="L9" s="74"/>
      <c r="M9" s="72"/>
      <c r="N9" s="74"/>
      <c r="O9" s="72"/>
      <c r="P9" s="139"/>
      <c r="Q9" s="135"/>
    </row>
    <row r="10" spans="1:17" ht="12.75">
      <c r="A10" s="127">
        <v>38404</v>
      </c>
      <c r="B10" s="127">
        <v>38408</v>
      </c>
      <c r="C10" s="87">
        <v>8</v>
      </c>
      <c r="D10" s="84"/>
      <c r="E10" s="72"/>
      <c r="F10" s="74"/>
      <c r="G10" s="72"/>
      <c r="H10" s="74"/>
      <c r="I10" s="72"/>
      <c r="J10" s="74"/>
      <c r="K10" s="72"/>
      <c r="L10" s="74"/>
      <c r="M10" s="72"/>
      <c r="N10" s="74"/>
      <c r="O10" s="72"/>
      <c r="P10" s="139"/>
      <c r="Q10" s="135"/>
    </row>
    <row r="11" spans="1:17" ht="12.75">
      <c r="A11" s="127">
        <v>38411</v>
      </c>
      <c r="B11" s="127">
        <v>38415</v>
      </c>
      <c r="C11" s="87">
        <v>9</v>
      </c>
      <c r="D11" s="84"/>
      <c r="E11" s="72"/>
      <c r="F11" s="74"/>
      <c r="G11" s="72"/>
      <c r="H11" s="74"/>
      <c r="I11" s="72"/>
      <c r="J11" s="74"/>
      <c r="K11" s="72"/>
      <c r="L11" s="74"/>
      <c r="M11" s="72"/>
      <c r="N11" s="74"/>
      <c r="O11" s="72"/>
      <c r="P11" s="139"/>
      <c r="Q11" s="135"/>
    </row>
    <row r="12" spans="1:17" ht="12.75">
      <c r="A12" s="127">
        <v>38418</v>
      </c>
      <c r="B12" s="127">
        <v>38422</v>
      </c>
      <c r="C12" s="87">
        <v>10</v>
      </c>
      <c r="D12" s="84"/>
      <c r="E12" s="72"/>
      <c r="F12" s="74"/>
      <c r="G12" s="72"/>
      <c r="H12" s="74"/>
      <c r="I12" s="72"/>
      <c r="J12" s="74"/>
      <c r="K12" s="72"/>
      <c r="L12" s="74"/>
      <c r="M12" s="72"/>
      <c r="N12" s="74"/>
      <c r="O12" s="72"/>
      <c r="P12" s="139"/>
      <c r="Q12" s="135"/>
    </row>
    <row r="13" spans="1:17" ht="12.75">
      <c r="A13" s="127">
        <v>38425</v>
      </c>
      <c r="B13" s="127">
        <v>38429</v>
      </c>
      <c r="C13" s="87">
        <v>11</v>
      </c>
      <c r="D13" s="84"/>
      <c r="E13" s="72"/>
      <c r="F13" s="74"/>
      <c r="G13" s="72"/>
      <c r="H13" s="74"/>
      <c r="I13" s="72"/>
      <c r="J13" s="74"/>
      <c r="K13" s="72"/>
      <c r="L13" s="74"/>
      <c r="M13" s="72"/>
      <c r="N13" s="74"/>
      <c r="O13" s="72"/>
      <c r="P13" s="139"/>
      <c r="Q13" s="135"/>
    </row>
    <row r="14" spans="1:17" ht="12.75">
      <c r="A14" s="127">
        <v>38432</v>
      </c>
      <c r="B14" s="127">
        <v>38436</v>
      </c>
      <c r="C14" s="87">
        <v>12</v>
      </c>
      <c r="D14" s="84"/>
      <c r="E14" s="72"/>
      <c r="F14" s="74"/>
      <c r="G14" s="72"/>
      <c r="H14" s="74"/>
      <c r="I14" s="72"/>
      <c r="J14" s="74"/>
      <c r="K14" s="72"/>
      <c r="L14" s="74"/>
      <c r="M14" s="72"/>
      <c r="N14" s="74"/>
      <c r="O14" s="72"/>
      <c r="P14" s="139"/>
      <c r="Q14" s="135"/>
    </row>
    <row r="15" spans="1:17" ht="12.75">
      <c r="A15" s="127">
        <v>38439</v>
      </c>
      <c r="B15" s="127">
        <v>38443</v>
      </c>
      <c r="C15" s="87">
        <v>13</v>
      </c>
      <c r="D15" s="84"/>
      <c r="E15" s="72"/>
      <c r="F15" s="74"/>
      <c r="G15" s="72"/>
      <c r="H15" s="74"/>
      <c r="I15" s="72"/>
      <c r="J15" s="74"/>
      <c r="K15" s="72"/>
      <c r="L15" s="74"/>
      <c r="M15" s="72"/>
      <c r="N15" s="74"/>
      <c r="O15" s="72"/>
      <c r="P15" s="139"/>
      <c r="Q15" s="135"/>
    </row>
    <row r="16" spans="1:17" ht="12.75">
      <c r="A16" s="127">
        <v>38446</v>
      </c>
      <c r="B16" s="127">
        <v>38450</v>
      </c>
      <c r="C16" s="87">
        <v>14</v>
      </c>
      <c r="D16" s="84"/>
      <c r="E16" s="72"/>
      <c r="F16" s="74"/>
      <c r="G16" s="72"/>
      <c r="H16" s="74"/>
      <c r="I16" s="72"/>
      <c r="J16" s="74"/>
      <c r="K16" s="72"/>
      <c r="L16" s="74"/>
      <c r="M16" s="72"/>
      <c r="N16" s="74"/>
      <c r="O16" s="72"/>
      <c r="P16" s="139"/>
      <c r="Q16" s="135"/>
    </row>
    <row r="17" spans="1:17" ht="12.75">
      <c r="A17" s="127">
        <v>38453</v>
      </c>
      <c r="B17" s="127">
        <v>38457</v>
      </c>
      <c r="C17" s="87">
        <v>15</v>
      </c>
      <c r="D17" s="84"/>
      <c r="E17" s="72"/>
      <c r="F17" s="74"/>
      <c r="G17" s="72"/>
      <c r="H17" s="74"/>
      <c r="I17" s="72"/>
      <c r="J17" s="74"/>
      <c r="K17" s="72"/>
      <c r="L17" s="74"/>
      <c r="M17" s="72"/>
      <c r="N17" s="74"/>
      <c r="O17" s="72"/>
      <c r="P17" s="139"/>
      <c r="Q17" s="135"/>
    </row>
    <row r="18" spans="1:17" ht="12.75">
      <c r="A18" s="127">
        <v>38460</v>
      </c>
      <c r="B18" s="127">
        <v>38464</v>
      </c>
      <c r="C18" s="87">
        <v>16</v>
      </c>
      <c r="D18" s="84"/>
      <c r="E18" s="72"/>
      <c r="F18" s="74"/>
      <c r="G18" s="72"/>
      <c r="H18" s="74"/>
      <c r="I18" s="72"/>
      <c r="J18" s="74"/>
      <c r="K18" s="72"/>
      <c r="L18" s="74"/>
      <c r="M18" s="72"/>
      <c r="N18" s="74"/>
      <c r="O18" s="72"/>
      <c r="P18" s="139"/>
      <c r="Q18" s="135"/>
    </row>
    <row r="19" spans="1:17" ht="12.75">
      <c r="A19" s="127">
        <v>38467</v>
      </c>
      <c r="B19" s="127">
        <v>38471</v>
      </c>
      <c r="C19" s="87">
        <v>17</v>
      </c>
      <c r="D19" s="84"/>
      <c r="E19" s="72"/>
      <c r="F19" s="74"/>
      <c r="G19" s="72"/>
      <c r="H19" s="74"/>
      <c r="I19" s="72"/>
      <c r="J19" s="74"/>
      <c r="K19" s="72"/>
      <c r="L19" s="74"/>
      <c r="M19" s="72"/>
      <c r="N19" s="74"/>
      <c r="O19" s="72"/>
      <c r="P19" s="139"/>
      <c r="Q19" s="135"/>
    </row>
    <row r="20" spans="1:17" ht="12.75">
      <c r="A20" s="127">
        <v>38474</v>
      </c>
      <c r="B20" s="127">
        <v>38478</v>
      </c>
      <c r="C20" s="87">
        <v>18</v>
      </c>
      <c r="D20" s="84"/>
      <c r="E20" s="72"/>
      <c r="F20" s="74"/>
      <c r="G20" s="72"/>
      <c r="H20" s="74"/>
      <c r="I20" s="72"/>
      <c r="J20" s="74"/>
      <c r="K20" s="72"/>
      <c r="L20" s="74"/>
      <c r="M20" s="72"/>
      <c r="N20" s="74"/>
      <c r="O20" s="72"/>
      <c r="P20" s="139"/>
      <c r="Q20" s="135"/>
    </row>
    <row r="21" spans="1:17" ht="12.75">
      <c r="A21" s="127">
        <v>38481</v>
      </c>
      <c r="B21" s="127">
        <v>38485</v>
      </c>
      <c r="C21" s="87">
        <v>19</v>
      </c>
      <c r="D21" s="84"/>
      <c r="E21" s="72"/>
      <c r="F21" s="74"/>
      <c r="G21" s="72"/>
      <c r="H21" s="74"/>
      <c r="I21" s="72"/>
      <c r="J21" s="74"/>
      <c r="K21" s="72"/>
      <c r="L21" s="74"/>
      <c r="M21" s="72"/>
      <c r="N21" s="74"/>
      <c r="O21" s="72"/>
      <c r="P21" s="139"/>
      <c r="Q21" s="135"/>
    </row>
    <row r="22" spans="1:17" ht="12.75">
      <c r="A22" s="127">
        <v>38488</v>
      </c>
      <c r="B22" s="127">
        <v>38492</v>
      </c>
      <c r="C22" s="87">
        <v>20</v>
      </c>
      <c r="D22" s="84"/>
      <c r="E22" s="72"/>
      <c r="F22" s="74"/>
      <c r="G22" s="72"/>
      <c r="H22" s="74"/>
      <c r="I22" s="72"/>
      <c r="J22" s="74"/>
      <c r="K22" s="72"/>
      <c r="L22" s="74"/>
      <c r="M22" s="72"/>
      <c r="N22" s="74"/>
      <c r="O22" s="72"/>
      <c r="P22" s="139"/>
      <c r="Q22" s="135"/>
    </row>
    <row r="23" spans="1:17" ht="12.75">
      <c r="A23" s="127">
        <v>38495</v>
      </c>
      <c r="B23" s="127">
        <v>38499</v>
      </c>
      <c r="C23" s="87">
        <v>21</v>
      </c>
      <c r="D23" s="84"/>
      <c r="E23" s="72"/>
      <c r="F23" s="74"/>
      <c r="G23" s="72"/>
      <c r="H23" s="74"/>
      <c r="I23" s="72"/>
      <c r="J23" s="74"/>
      <c r="K23" s="72"/>
      <c r="L23" s="74"/>
      <c r="M23" s="72"/>
      <c r="N23" s="74"/>
      <c r="O23" s="72"/>
      <c r="P23" s="139"/>
      <c r="Q23" s="135"/>
    </row>
    <row r="24" spans="1:17" ht="12.75">
      <c r="A24" s="127">
        <v>38502</v>
      </c>
      <c r="B24" s="127">
        <v>38506</v>
      </c>
      <c r="C24" s="87">
        <v>22</v>
      </c>
      <c r="D24" s="84"/>
      <c r="E24" s="72"/>
      <c r="F24" s="74"/>
      <c r="G24" s="72"/>
      <c r="H24" s="74"/>
      <c r="I24" s="72"/>
      <c r="J24" s="74"/>
      <c r="K24" s="72"/>
      <c r="L24" s="74"/>
      <c r="M24" s="72"/>
      <c r="N24" s="74"/>
      <c r="O24" s="72"/>
      <c r="P24" s="139"/>
      <c r="Q24" s="135"/>
    </row>
    <row r="25" spans="1:17" ht="12.75">
      <c r="A25" s="127">
        <v>38509</v>
      </c>
      <c r="B25" s="127">
        <v>38513</v>
      </c>
      <c r="C25" s="87">
        <v>23</v>
      </c>
      <c r="D25" s="84"/>
      <c r="E25" s="72"/>
      <c r="F25" s="74"/>
      <c r="G25" s="72"/>
      <c r="H25" s="74"/>
      <c r="I25" s="72"/>
      <c r="J25" s="74"/>
      <c r="K25" s="72"/>
      <c r="L25" s="74"/>
      <c r="M25" s="72"/>
      <c r="N25" s="74"/>
      <c r="O25" s="72"/>
      <c r="P25" s="139"/>
      <c r="Q25" s="135"/>
    </row>
    <row r="26" spans="1:17" ht="12.75">
      <c r="A26" s="127">
        <v>38516</v>
      </c>
      <c r="B26" s="127">
        <v>38520</v>
      </c>
      <c r="C26" s="87">
        <v>24</v>
      </c>
      <c r="D26" s="84"/>
      <c r="E26" s="72"/>
      <c r="F26" s="74"/>
      <c r="G26" s="72"/>
      <c r="H26" s="74"/>
      <c r="I26" s="72"/>
      <c r="J26" s="74"/>
      <c r="K26" s="72"/>
      <c r="L26" s="74"/>
      <c r="M26" s="72"/>
      <c r="N26" s="74"/>
      <c r="O26" s="72"/>
      <c r="P26" s="139"/>
      <c r="Q26" s="135"/>
    </row>
    <row r="27" spans="1:17" ht="12.75">
      <c r="A27" s="127">
        <v>38523</v>
      </c>
      <c r="B27" s="127">
        <v>38527</v>
      </c>
      <c r="C27" s="87">
        <v>25</v>
      </c>
      <c r="D27" s="84"/>
      <c r="E27" s="72"/>
      <c r="F27" s="74"/>
      <c r="G27" s="72"/>
      <c r="H27" s="74"/>
      <c r="I27" s="72"/>
      <c r="J27" s="74"/>
      <c r="K27" s="72"/>
      <c r="L27" s="74"/>
      <c r="M27" s="72"/>
      <c r="N27" s="74"/>
      <c r="O27" s="72"/>
      <c r="P27" s="139"/>
      <c r="Q27" s="135"/>
    </row>
    <row r="28" spans="1:17" ht="12.75">
      <c r="A28" s="127">
        <v>38530</v>
      </c>
      <c r="B28" s="127">
        <v>38534</v>
      </c>
      <c r="C28" s="87">
        <v>26</v>
      </c>
      <c r="D28" s="84"/>
      <c r="E28" s="72"/>
      <c r="F28" s="74"/>
      <c r="G28" s="72"/>
      <c r="H28" s="74"/>
      <c r="I28" s="72"/>
      <c r="J28" s="74"/>
      <c r="K28" s="72"/>
      <c r="L28" s="74"/>
      <c r="M28" s="72"/>
      <c r="N28" s="74"/>
      <c r="O28" s="72"/>
      <c r="P28" s="139"/>
      <c r="Q28" s="135"/>
    </row>
    <row r="29" spans="1:17" ht="12.75">
      <c r="A29" s="127">
        <v>38537</v>
      </c>
      <c r="B29" s="127">
        <v>38541</v>
      </c>
      <c r="C29" s="87">
        <v>27</v>
      </c>
      <c r="D29" s="84"/>
      <c r="E29" s="72"/>
      <c r="F29" s="74"/>
      <c r="G29" s="72"/>
      <c r="H29" s="74"/>
      <c r="I29" s="72"/>
      <c r="J29" s="74"/>
      <c r="K29" s="72"/>
      <c r="L29" s="74"/>
      <c r="M29" s="72"/>
      <c r="N29" s="74"/>
      <c r="O29" s="72"/>
      <c r="P29" s="139"/>
      <c r="Q29" s="135"/>
    </row>
    <row r="30" spans="1:17" ht="12.75">
      <c r="A30" s="127">
        <v>38544</v>
      </c>
      <c r="B30" s="127">
        <v>38548</v>
      </c>
      <c r="C30" s="87">
        <v>28</v>
      </c>
      <c r="D30" s="84"/>
      <c r="E30" s="72"/>
      <c r="F30" s="74"/>
      <c r="G30" s="72"/>
      <c r="H30" s="74"/>
      <c r="I30" s="72"/>
      <c r="J30" s="74"/>
      <c r="K30" s="72"/>
      <c r="L30" s="74"/>
      <c r="M30" s="72"/>
      <c r="N30" s="74"/>
      <c r="O30" s="72"/>
      <c r="P30" s="139"/>
      <c r="Q30" s="135"/>
    </row>
    <row r="31" spans="1:17" ht="12.75">
      <c r="A31" s="127">
        <v>38551</v>
      </c>
      <c r="B31" s="127">
        <v>38555</v>
      </c>
      <c r="C31" s="87">
        <v>29</v>
      </c>
      <c r="D31" s="84"/>
      <c r="E31" s="72"/>
      <c r="F31" s="74"/>
      <c r="G31" s="72"/>
      <c r="H31" s="74"/>
      <c r="I31" s="72"/>
      <c r="J31" s="74"/>
      <c r="K31" s="72"/>
      <c r="L31" s="74"/>
      <c r="M31" s="72"/>
      <c r="N31" s="74"/>
      <c r="O31" s="72"/>
      <c r="P31" s="139"/>
      <c r="Q31" s="135"/>
    </row>
    <row r="32" spans="1:17" ht="12.75">
      <c r="A32" s="127">
        <v>38558</v>
      </c>
      <c r="B32" s="127">
        <v>38562</v>
      </c>
      <c r="C32" s="87">
        <v>30</v>
      </c>
      <c r="D32" s="84"/>
      <c r="E32" s="72"/>
      <c r="F32" s="74"/>
      <c r="G32" s="72"/>
      <c r="H32" s="74"/>
      <c r="I32" s="72"/>
      <c r="J32" s="74"/>
      <c r="K32" s="72"/>
      <c r="L32" s="74"/>
      <c r="M32" s="72"/>
      <c r="N32" s="74"/>
      <c r="O32" s="72"/>
      <c r="P32" s="139"/>
      <c r="Q32" s="135"/>
    </row>
    <row r="33" spans="1:17" ht="12.75">
      <c r="A33" s="127">
        <v>38565</v>
      </c>
      <c r="B33" s="127">
        <v>38569</v>
      </c>
      <c r="C33" s="87">
        <v>31</v>
      </c>
      <c r="D33" s="84"/>
      <c r="E33" s="72"/>
      <c r="F33" s="74"/>
      <c r="G33" s="72"/>
      <c r="H33" s="74"/>
      <c r="I33" s="72"/>
      <c r="J33" s="74"/>
      <c r="K33" s="72"/>
      <c r="L33" s="74"/>
      <c r="M33" s="72"/>
      <c r="N33" s="74"/>
      <c r="O33" s="72"/>
      <c r="P33" s="139"/>
      <c r="Q33" s="135"/>
    </row>
    <row r="34" spans="1:17" ht="12.75">
      <c r="A34" s="127">
        <v>38572</v>
      </c>
      <c r="B34" s="127">
        <v>38576</v>
      </c>
      <c r="C34" s="87">
        <v>32</v>
      </c>
      <c r="D34" s="84"/>
      <c r="E34" s="72"/>
      <c r="F34" s="74"/>
      <c r="G34" s="72"/>
      <c r="H34" s="74"/>
      <c r="I34" s="72"/>
      <c r="J34" s="74"/>
      <c r="K34" s="72"/>
      <c r="L34" s="74"/>
      <c r="M34" s="72"/>
      <c r="N34" s="74"/>
      <c r="O34" s="72"/>
      <c r="P34" s="139"/>
      <c r="Q34" s="135"/>
    </row>
    <row r="35" spans="1:17" ht="12.75">
      <c r="A35" s="127">
        <v>38579</v>
      </c>
      <c r="B35" s="127">
        <v>38583</v>
      </c>
      <c r="C35" s="87">
        <v>33</v>
      </c>
      <c r="D35" s="84"/>
      <c r="E35" s="72"/>
      <c r="F35" s="74"/>
      <c r="G35" s="72"/>
      <c r="H35" s="74"/>
      <c r="I35" s="72"/>
      <c r="J35" s="74"/>
      <c r="K35" s="72"/>
      <c r="L35" s="74"/>
      <c r="M35" s="72"/>
      <c r="N35" s="74"/>
      <c r="O35" s="72"/>
      <c r="P35" s="139"/>
      <c r="Q35" s="135"/>
    </row>
    <row r="36" spans="1:17" ht="12.75">
      <c r="A36" s="127">
        <v>38586</v>
      </c>
      <c r="B36" s="127">
        <v>38590</v>
      </c>
      <c r="C36" s="87">
        <v>34</v>
      </c>
      <c r="D36" s="84"/>
      <c r="E36" s="72"/>
      <c r="F36" s="74"/>
      <c r="G36" s="72"/>
      <c r="H36" s="74"/>
      <c r="I36" s="72"/>
      <c r="J36" s="74"/>
      <c r="K36" s="72"/>
      <c r="L36" s="74"/>
      <c r="M36" s="72"/>
      <c r="N36" s="74"/>
      <c r="O36" s="72"/>
      <c r="P36" s="139"/>
      <c r="Q36" s="135"/>
    </row>
    <row r="37" spans="1:17" ht="12.75">
      <c r="A37" s="127">
        <v>38593</v>
      </c>
      <c r="B37" s="127">
        <v>38597</v>
      </c>
      <c r="C37" s="87">
        <v>35</v>
      </c>
      <c r="D37" s="84"/>
      <c r="E37" s="72"/>
      <c r="F37" s="74"/>
      <c r="G37" s="72"/>
      <c r="H37" s="74"/>
      <c r="I37" s="72"/>
      <c r="J37" s="74"/>
      <c r="K37" s="72"/>
      <c r="L37" s="74"/>
      <c r="M37" s="72"/>
      <c r="N37" s="74"/>
      <c r="O37" s="72"/>
      <c r="P37" s="139"/>
      <c r="Q37" s="135"/>
    </row>
    <row r="38" spans="1:17" ht="12.75">
      <c r="A38" s="127">
        <v>38600</v>
      </c>
      <c r="B38" s="127">
        <v>38604</v>
      </c>
      <c r="C38" s="87">
        <v>36</v>
      </c>
      <c r="D38" s="84"/>
      <c r="E38" s="72"/>
      <c r="F38" s="74"/>
      <c r="G38" s="72"/>
      <c r="H38" s="74"/>
      <c r="I38" s="72"/>
      <c r="J38" s="74"/>
      <c r="K38" s="72"/>
      <c r="L38" s="74"/>
      <c r="M38" s="72"/>
      <c r="N38" s="74"/>
      <c r="O38" s="72"/>
      <c r="P38" s="139"/>
      <c r="Q38" s="135"/>
    </row>
    <row r="39" spans="1:17" ht="12.75">
      <c r="A39" s="127">
        <v>38607</v>
      </c>
      <c r="B39" s="127">
        <v>38611</v>
      </c>
      <c r="C39" s="87">
        <v>37</v>
      </c>
      <c r="D39" s="84"/>
      <c r="E39" s="72"/>
      <c r="F39" s="74"/>
      <c r="G39" s="72"/>
      <c r="H39" s="74"/>
      <c r="I39" s="72"/>
      <c r="J39" s="74"/>
      <c r="K39" s="72"/>
      <c r="L39" s="74"/>
      <c r="M39" s="72"/>
      <c r="N39" s="74"/>
      <c r="O39" s="72"/>
      <c r="P39" s="139"/>
      <c r="Q39" s="135"/>
    </row>
    <row r="40" spans="1:17" ht="12.75">
      <c r="A40" s="127">
        <v>38614</v>
      </c>
      <c r="B40" s="127">
        <v>38618</v>
      </c>
      <c r="C40" s="87">
        <v>38</v>
      </c>
      <c r="D40" s="84"/>
      <c r="E40" s="72"/>
      <c r="F40" s="74"/>
      <c r="G40" s="72"/>
      <c r="H40" s="74"/>
      <c r="I40" s="72"/>
      <c r="J40" s="74"/>
      <c r="K40" s="72"/>
      <c r="L40" s="74"/>
      <c r="M40" s="72"/>
      <c r="N40" s="74"/>
      <c r="O40" s="72"/>
      <c r="P40" s="139"/>
      <c r="Q40" s="135"/>
    </row>
    <row r="41" spans="1:17" ht="12.75">
      <c r="A41" s="127">
        <v>38621</v>
      </c>
      <c r="B41" s="127">
        <v>38625</v>
      </c>
      <c r="C41" s="87">
        <v>39</v>
      </c>
      <c r="D41" s="84"/>
      <c r="E41" s="72"/>
      <c r="F41" s="74"/>
      <c r="G41" s="72"/>
      <c r="H41" s="74"/>
      <c r="I41" s="72"/>
      <c r="J41" s="74"/>
      <c r="K41" s="72"/>
      <c r="L41" s="74"/>
      <c r="M41" s="72"/>
      <c r="N41" s="74"/>
      <c r="O41" s="72"/>
      <c r="P41" s="139"/>
      <c r="Q41" s="135"/>
    </row>
    <row r="42" spans="1:17" ht="12.75">
      <c r="A42" s="127">
        <v>38628</v>
      </c>
      <c r="B42" s="127">
        <v>38632</v>
      </c>
      <c r="C42" s="87">
        <v>40</v>
      </c>
      <c r="D42" s="84"/>
      <c r="E42" s="72"/>
      <c r="F42" s="74"/>
      <c r="G42" s="72"/>
      <c r="H42" s="74"/>
      <c r="I42" s="72"/>
      <c r="J42" s="74"/>
      <c r="K42" s="72"/>
      <c r="L42" s="74"/>
      <c r="M42" s="72"/>
      <c r="N42" s="74"/>
      <c r="O42" s="72"/>
      <c r="P42" s="139"/>
      <c r="Q42" s="135"/>
    </row>
    <row r="43" spans="1:17" ht="12.75">
      <c r="A43" s="127">
        <v>38635</v>
      </c>
      <c r="B43" s="127">
        <v>38639</v>
      </c>
      <c r="C43" s="87">
        <v>41</v>
      </c>
      <c r="D43" s="84"/>
      <c r="E43" s="72"/>
      <c r="F43" s="74"/>
      <c r="G43" s="72"/>
      <c r="H43" s="74"/>
      <c r="I43" s="72"/>
      <c r="J43" s="74"/>
      <c r="K43" s="72"/>
      <c r="L43" s="74"/>
      <c r="M43" s="72"/>
      <c r="N43" s="74"/>
      <c r="O43" s="72"/>
      <c r="P43" s="139"/>
      <c r="Q43" s="135"/>
    </row>
    <row r="44" spans="1:17" ht="12.75">
      <c r="A44" s="127">
        <v>38642</v>
      </c>
      <c r="B44" s="127">
        <v>38646</v>
      </c>
      <c r="C44" s="87">
        <v>42</v>
      </c>
      <c r="D44" s="84"/>
      <c r="E44" s="72"/>
      <c r="F44" s="74"/>
      <c r="G44" s="72"/>
      <c r="H44" s="74"/>
      <c r="I44" s="72"/>
      <c r="J44" s="74"/>
      <c r="K44" s="72"/>
      <c r="L44" s="74"/>
      <c r="M44" s="72"/>
      <c r="N44" s="74"/>
      <c r="O44" s="72"/>
      <c r="P44" s="139"/>
      <c r="Q44" s="135"/>
    </row>
    <row r="45" spans="1:17" ht="12.75">
      <c r="A45" s="127">
        <v>38649</v>
      </c>
      <c r="B45" s="127">
        <v>38653</v>
      </c>
      <c r="C45" s="87">
        <v>43</v>
      </c>
      <c r="D45" s="84"/>
      <c r="E45" s="72"/>
      <c r="F45" s="74"/>
      <c r="G45" s="72"/>
      <c r="H45" s="74"/>
      <c r="I45" s="72"/>
      <c r="J45" s="74"/>
      <c r="K45" s="72"/>
      <c r="L45" s="74"/>
      <c r="M45" s="72"/>
      <c r="N45" s="74"/>
      <c r="O45" s="72"/>
      <c r="P45" s="139"/>
      <c r="Q45" s="135"/>
    </row>
    <row r="46" spans="1:17" ht="12.75">
      <c r="A46" s="127">
        <v>38656</v>
      </c>
      <c r="B46" s="127">
        <v>38660</v>
      </c>
      <c r="C46" s="87">
        <v>44</v>
      </c>
      <c r="D46" s="84"/>
      <c r="E46" s="72"/>
      <c r="F46" s="74"/>
      <c r="G46" s="72"/>
      <c r="H46" s="74"/>
      <c r="I46" s="72"/>
      <c r="J46" s="74"/>
      <c r="K46" s="72"/>
      <c r="L46" s="74"/>
      <c r="M46" s="72"/>
      <c r="N46" s="74"/>
      <c r="O46" s="72"/>
      <c r="P46" s="139"/>
      <c r="Q46" s="135"/>
    </row>
    <row r="47" spans="1:17" ht="12.75">
      <c r="A47" s="127">
        <v>38663</v>
      </c>
      <c r="B47" s="127">
        <v>38667</v>
      </c>
      <c r="C47" s="87">
        <v>45</v>
      </c>
      <c r="D47" s="84"/>
      <c r="E47" s="72"/>
      <c r="F47" s="74"/>
      <c r="G47" s="72"/>
      <c r="H47" s="74"/>
      <c r="I47" s="72"/>
      <c r="J47" s="74"/>
      <c r="K47" s="72"/>
      <c r="L47" s="74"/>
      <c r="M47" s="72"/>
      <c r="N47" s="74"/>
      <c r="O47" s="72"/>
      <c r="P47" s="139"/>
      <c r="Q47" s="135"/>
    </row>
    <row r="48" spans="1:17" ht="12.75">
      <c r="A48" s="127">
        <v>38670</v>
      </c>
      <c r="B48" s="127">
        <v>38674</v>
      </c>
      <c r="C48" s="87">
        <v>46</v>
      </c>
      <c r="D48" s="84"/>
      <c r="E48" s="72"/>
      <c r="F48" s="74"/>
      <c r="G48" s="72"/>
      <c r="H48" s="74"/>
      <c r="I48" s="72"/>
      <c r="J48" s="74"/>
      <c r="K48" s="72"/>
      <c r="L48" s="74"/>
      <c r="M48" s="72"/>
      <c r="N48" s="74"/>
      <c r="O48" s="72"/>
      <c r="P48" s="139"/>
      <c r="Q48" s="135"/>
    </row>
    <row r="49" spans="1:17" ht="12.75">
      <c r="A49" s="127">
        <v>38677</v>
      </c>
      <c r="B49" s="127">
        <v>38681</v>
      </c>
      <c r="C49" s="87">
        <v>47</v>
      </c>
      <c r="D49" s="84"/>
      <c r="E49" s="72"/>
      <c r="F49" s="74"/>
      <c r="G49" s="72"/>
      <c r="H49" s="74"/>
      <c r="I49" s="72"/>
      <c r="J49" s="74"/>
      <c r="K49" s="72"/>
      <c r="L49" s="74"/>
      <c r="M49" s="72"/>
      <c r="N49" s="74"/>
      <c r="O49" s="72"/>
      <c r="P49" s="139"/>
      <c r="Q49" s="135"/>
    </row>
    <row r="50" spans="1:17" ht="12.75">
      <c r="A50" s="127">
        <v>38684</v>
      </c>
      <c r="B50" s="127">
        <v>38688</v>
      </c>
      <c r="C50" s="87">
        <v>48</v>
      </c>
      <c r="D50" s="84"/>
      <c r="E50" s="72"/>
      <c r="F50" s="74"/>
      <c r="G50" s="72"/>
      <c r="H50" s="74"/>
      <c r="I50" s="72"/>
      <c r="J50" s="74"/>
      <c r="K50" s="72"/>
      <c r="L50" s="74"/>
      <c r="M50" s="72"/>
      <c r="N50" s="74"/>
      <c r="O50" s="72"/>
      <c r="P50" s="139"/>
      <c r="Q50" s="135"/>
    </row>
    <row r="51" spans="1:17" ht="12.75">
      <c r="A51" s="127">
        <v>38691</v>
      </c>
      <c r="B51" s="127">
        <v>38695</v>
      </c>
      <c r="C51" s="87">
        <v>49</v>
      </c>
      <c r="D51" s="84"/>
      <c r="E51" s="72"/>
      <c r="F51" s="74"/>
      <c r="G51" s="72"/>
      <c r="H51" s="74"/>
      <c r="I51" s="72"/>
      <c r="J51" s="74"/>
      <c r="K51" s="72"/>
      <c r="L51" s="74"/>
      <c r="M51" s="72"/>
      <c r="N51" s="74"/>
      <c r="O51" s="72"/>
      <c r="P51" s="139"/>
      <c r="Q51" s="135"/>
    </row>
    <row r="52" spans="1:17" ht="12.75">
      <c r="A52" s="127">
        <v>38698</v>
      </c>
      <c r="B52" s="127">
        <v>38702</v>
      </c>
      <c r="C52" s="87">
        <v>50</v>
      </c>
      <c r="D52" s="84"/>
      <c r="E52" s="72"/>
      <c r="F52" s="74"/>
      <c r="G52" s="72"/>
      <c r="H52" s="74"/>
      <c r="I52" s="72"/>
      <c r="J52" s="74"/>
      <c r="K52" s="72"/>
      <c r="L52" s="74"/>
      <c r="M52" s="72"/>
      <c r="N52" s="74"/>
      <c r="O52" s="72"/>
      <c r="P52" s="139"/>
      <c r="Q52" s="135"/>
    </row>
    <row r="53" spans="1:17" ht="12.75">
      <c r="A53" s="127">
        <v>38705</v>
      </c>
      <c r="B53" s="127">
        <v>38709</v>
      </c>
      <c r="C53" s="87">
        <v>51</v>
      </c>
      <c r="D53" s="84"/>
      <c r="E53" s="72"/>
      <c r="F53" s="74"/>
      <c r="G53" s="72"/>
      <c r="H53" s="74"/>
      <c r="I53" s="72"/>
      <c r="J53" s="74"/>
      <c r="K53" s="72"/>
      <c r="L53" s="74"/>
      <c r="M53" s="72"/>
      <c r="N53" s="74"/>
      <c r="O53" s="72"/>
      <c r="P53" s="139"/>
      <c r="Q53" s="135"/>
    </row>
    <row r="54" spans="1:17" ht="13.5" thickBot="1">
      <c r="A54" s="127">
        <v>38712</v>
      </c>
      <c r="B54" s="127">
        <v>38716</v>
      </c>
      <c r="C54" s="88">
        <v>52</v>
      </c>
      <c r="D54" s="85"/>
      <c r="E54" s="73"/>
      <c r="F54" s="75"/>
      <c r="G54" s="73"/>
      <c r="H54" s="75"/>
      <c r="I54" s="73"/>
      <c r="J54" s="75"/>
      <c r="K54" s="73"/>
      <c r="L54" s="75"/>
      <c r="M54" s="73"/>
      <c r="N54" s="75"/>
      <c r="O54" s="73"/>
      <c r="P54" s="140"/>
      <c r="Q54" s="136"/>
    </row>
    <row r="55" spans="1:34" s="9" customFormat="1" ht="20.25" customHeight="1" thickBot="1">
      <c r="A55" s="128"/>
      <c r="B55" s="128"/>
      <c r="C55" s="50" t="s">
        <v>22</v>
      </c>
      <c r="D55" s="82">
        <f>SUM(E3:E54)</f>
        <v>0</v>
      </c>
      <c r="E55" s="77"/>
      <c r="F55" s="76">
        <f>SUM(G3:G54)</f>
        <v>0</v>
      </c>
      <c r="G55" s="77"/>
      <c r="H55" s="76">
        <f>SUM(I3:I54)</f>
        <v>0</v>
      </c>
      <c r="I55" s="77"/>
      <c r="J55" s="76">
        <f>SUM(K3:K54)</f>
        <v>0</v>
      </c>
      <c r="K55" s="77"/>
      <c r="L55" s="76">
        <f>SUM(M3:M54)</f>
        <v>0</v>
      </c>
      <c r="M55" s="77"/>
      <c r="N55" s="76">
        <f>SUM(O3:O54)</f>
        <v>0</v>
      </c>
      <c r="O55" s="77"/>
      <c r="P55" s="141"/>
      <c r="Q55" s="137">
        <f>SUM(D55:O55)</f>
        <v>0</v>
      </c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3:17" ht="12.75">
      <c r="C56" s="1" t="s">
        <v>98</v>
      </c>
      <c r="E56" s="18">
        <f>SUMIF(D3:D54,"E",E3:E54)</f>
        <v>0</v>
      </c>
      <c r="F56" s="18"/>
      <c r="G56" s="18">
        <f>SUMIF(F3:F54,"E",G3:G54)</f>
        <v>0</v>
      </c>
      <c r="H56" s="18"/>
      <c r="I56" s="18">
        <f>SUMIF(H3:H54,"E",I3:I54)</f>
        <v>0</v>
      </c>
      <c r="J56" s="18"/>
      <c r="K56" s="18">
        <f>SUMIF(J3:J54,"E",K3:K54)</f>
        <v>0</v>
      </c>
      <c r="L56" s="18"/>
      <c r="M56" s="18">
        <f>SUMIF(L3:L54,"E",M3:M54)</f>
        <v>0</v>
      </c>
      <c r="N56" s="18"/>
      <c r="O56" s="18">
        <f>SUMIF(N3:N54,"E",O3:O54)</f>
        <v>0</v>
      </c>
      <c r="P56" s="18"/>
      <c r="Q56" s="289" t="str">
        <f>SUM(D56:P56)&amp;" days in ETSI"</f>
        <v>0 days in ETSI</v>
      </c>
    </row>
    <row r="57" spans="16:17" ht="12.75">
      <c r="P57" s="70"/>
      <c r="Q57" s="290" t="e">
        <f>SUM(D56:P56)/SUM(D55:S55)</f>
        <v>#DIV/0!</v>
      </c>
    </row>
    <row r="58" spans="12:17" ht="38.25">
      <c r="L58" s="70" t="s">
        <v>116</v>
      </c>
      <c r="Q58" t="s">
        <v>43</v>
      </c>
    </row>
    <row r="59" spans="10:17" ht="12.75">
      <c r="J59" s="147"/>
      <c r="K59" s="148"/>
      <c r="L59" s="147" t="s">
        <v>44</v>
      </c>
      <c r="M59" s="148">
        <v>5</v>
      </c>
      <c r="Q59" t="s">
        <v>45</v>
      </c>
    </row>
    <row r="60" spans="10:17" ht="25.5">
      <c r="J60" s="147"/>
      <c r="K60" s="148"/>
      <c r="L60" s="147" t="s">
        <v>46</v>
      </c>
      <c r="M60" s="148">
        <v>3</v>
      </c>
      <c r="Q60" t="s">
        <v>47</v>
      </c>
    </row>
    <row r="61" spans="10:17" ht="22.5">
      <c r="J61" s="147"/>
      <c r="K61" s="149"/>
      <c r="L61" s="147" t="s">
        <v>48</v>
      </c>
      <c r="M61" s="149" t="s">
        <v>49</v>
      </c>
      <c r="Q61" t="s">
        <v>50</v>
      </c>
    </row>
    <row r="62" spans="10:17" ht="25.5">
      <c r="J62" s="147"/>
      <c r="K62" s="148"/>
      <c r="L62" s="147" t="s">
        <v>51</v>
      </c>
      <c r="M62" s="148">
        <v>2</v>
      </c>
      <c r="Q62" t="s">
        <v>52</v>
      </c>
    </row>
    <row r="63" ht="12.75">
      <c r="A63" s="127" t="s">
        <v>99</v>
      </c>
    </row>
    <row r="75" ht="12.75">
      <c r="Q75" s="1"/>
    </row>
  </sheetData>
  <mergeCells count="6">
    <mergeCell ref="D2:E2"/>
    <mergeCell ref="H2:I2"/>
    <mergeCell ref="L2:M2"/>
    <mergeCell ref="N2:O2"/>
    <mergeCell ref="J2:K2"/>
    <mergeCell ref="F2:G2"/>
  </mergeCells>
  <printOptions/>
  <pageMargins left="0.35433070866141736" right="0.35433070866141736" top="0.47" bottom="0.57" header="0.29" footer="0.22"/>
  <pageSetup horizontalDpi="600" verticalDpi="600" orientation="portrait" paperSize="9" r:id="rId1"/>
  <headerFooter alignWithMargins="0">
    <oddFooter>&amp;L&amp;F - &amp;A&amp;CETSI - STF Work Plan Sheet&amp;R&amp;D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ETSI Sophia-Antipolis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Berrini</dc:creator>
  <cp:keywords/>
  <dc:description/>
  <cp:lastModifiedBy>ETSI Secretariat</cp:lastModifiedBy>
  <cp:lastPrinted>2002-09-11T08:57:27Z</cp:lastPrinted>
  <dcterms:created xsi:type="dcterms:W3CDTF">1999-08-27T09:35:13Z</dcterms:created>
  <dcterms:modified xsi:type="dcterms:W3CDTF">2004-08-06T10:32:52Z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