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5" yWindow="6270" windowWidth="19230" windowHeight="6315"/>
  </bookViews>
  <sheets>
    <sheet name="Ext 2014-02-26" sheetId="1" r:id="rId1"/>
    <sheet name="Sheet2" sheetId="2" r:id="rId2"/>
    <sheet name="Sheet3" sheetId="3" r:id="rId3"/>
  </sheet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R5" i="1"/>
  <c r="S5" s="1"/>
  <c r="T5" s="1"/>
  <c r="U5" s="1"/>
  <c r="R6"/>
  <c r="S6" s="1"/>
  <c r="T6" s="1"/>
  <c r="U6" s="1"/>
  <c r="R7"/>
  <c r="S7" s="1"/>
  <c r="T7" s="1"/>
  <c r="U7" s="1"/>
  <c r="R8"/>
  <c r="S8" s="1"/>
  <c r="T8" s="1"/>
  <c r="U8" s="1"/>
  <c r="R9"/>
  <c r="S9" s="1"/>
  <c r="T9" s="1"/>
  <c r="U9" s="1"/>
  <c r="R10"/>
  <c r="S10" s="1"/>
  <c r="T10" s="1"/>
  <c r="U10" s="1"/>
  <c r="R11"/>
  <c r="S11" s="1"/>
  <c r="T11" s="1"/>
  <c r="U11" s="1"/>
  <c r="R12"/>
  <c r="S12" s="1"/>
  <c r="T12" s="1"/>
  <c r="U12" s="1"/>
  <c r="R13"/>
  <c r="S13" s="1"/>
  <c r="T13" s="1"/>
  <c r="U13" s="1"/>
  <c r="R14"/>
  <c r="S14" s="1"/>
  <c r="T14" s="1"/>
  <c r="U14" s="1"/>
  <c r="R15"/>
  <c r="S15" s="1"/>
  <c r="T15" s="1"/>
  <c r="U15" s="1"/>
  <c r="R16"/>
  <c r="S16" s="1"/>
  <c r="T16" s="1"/>
  <c r="U16" s="1"/>
  <c r="R17"/>
  <c r="S17" s="1"/>
  <c r="T17" s="1"/>
  <c r="U17" s="1"/>
  <c r="R18"/>
  <c r="S18" s="1"/>
  <c r="T18" s="1"/>
  <c r="U18" s="1"/>
  <c r="R19"/>
  <c r="S19" s="1"/>
  <c r="T19" s="1"/>
  <c r="U19" s="1"/>
  <c r="R20"/>
  <c r="S20" s="1"/>
  <c r="T20" s="1"/>
  <c r="U20" s="1"/>
  <c r="R21"/>
  <c r="S21" s="1"/>
  <c r="T21" s="1"/>
  <c r="U21" s="1"/>
  <c r="R4"/>
  <c r="S4" s="1"/>
  <c r="Q22"/>
  <c r="T4" l="1"/>
  <c r="S22"/>
  <c r="R22"/>
  <c r="T22" l="1"/>
  <c r="T23" s="1"/>
  <c r="U4"/>
  <c r="U22" s="1"/>
  <c r="U23" s="1"/>
</calcChain>
</file>

<file path=xl/sharedStrings.xml><?xml version="1.0" encoding="utf-8"?>
<sst xmlns="http://schemas.openxmlformats.org/spreadsheetml/2006/main" count="158" uniqueCount="54">
  <si>
    <t>BARREIRA Inigo</t>
  </si>
  <si>
    <t>Extra work contract</t>
  </si>
  <si>
    <t>  </t>
  </si>
  <si>
    <t>FIEDLER Arno</t>
  </si>
  <si>
    <t>A2 TSP Policy/Format</t>
  </si>
  <si>
    <t>FUNK Alexander</t>
  </si>
  <si>
    <t>A1 Creation &amp; Valid.</t>
  </si>
  <si>
    <t>LACROIX Sylvie</t>
  </si>
  <si>
    <t>LEROY Franck</t>
  </si>
  <si>
    <t>LLANEZA GONZALES Paloma</t>
  </si>
  <si>
    <t>POPE Nick</t>
  </si>
  <si>
    <t>RIZZO Luigi</t>
  </si>
  <si>
    <t>CACCIA Andrea</t>
  </si>
  <si>
    <t>CRUELLAS IBARZ Juan Carlos</t>
  </si>
  <si>
    <t>STF Leader</t>
  </si>
  <si>
    <t>DELOS Olivier</t>
  </si>
  <si>
    <t>KHAN Ijaz Muhammad</t>
  </si>
  <si>
    <t>LIPP Peter</t>
  </si>
  <si>
    <t>Volunt contrib (IK)</t>
  </si>
  <si>
    <t>OLNES Jon</t>
  </si>
  <si>
    <t>PEIRANI Beatrice</t>
  </si>
  <si>
    <t>ROCK Andrea</t>
  </si>
  <si>
    <t>SANTESSON Stefan</t>
  </si>
  <si>
    <t>TAUBER Arne</t>
  </si>
  <si>
    <t>Booked 2013</t>
  </si>
  <si>
    <t>Alloc Y2+Y3</t>
  </si>
  <si>
    <t>Voluntary (no contrct)</t>
  </si>
  <si>
    <t>Expert</t>
  </si>
  <si>
    <t>STF</t>
  </si>
  <si>
    <t>Activity</t>
  </si>
  <si>
    <t>Jan-14</t>
  </si>
  <si>
    <t>Feb-14</t>
  </si>
  <si>
    <t>Grand Total</t>
  </si>
  <si>
    <t>Values</t>
  </si>
  <si>
    <t>Alloc Y1</t>
  </si>
  <si>
    <t>Total charged</t>
  </si>
  <si>
    <t>Alloc_Y1</t>
  </si>
  <si>
    <t>Alloc_Y2+Y3</t>
  </si>
  <si>
    <t>Balance Y1</t>
  </si>
  <si>
    <t>Alloc Total</t>
  </si>
  <si>
    <t>Balance Total</t>
  </si>
  <si>
    <t>Contingency</t>
  </si>
  <si>
    <t>Delta Alloc Total</t>
  </si>
  <si>
    <t>New contract total</t>
  </si>
  <si>
    <t>Remain to spend Y2+Y3</t>
  </si>
  <si>
    <t>Contingency Y2+Y3</t>
  </si>
  <si>
    <t>Contract extension Y2+Y3</t>
  </si>
  <si>
    <t>Including x-fer 5 days from Nick to Jon (e-mail Nick 25/02)</t>
  </si>
  <si>
    <t>Please check that the resulting total in the contract matches column "New contract total"</t>
  </si>
  <si>
    <t>Extension in duration until 31-Dec-2015</t>
  </si>
  <si>
    <t>Notes for contract amendments:</t>
  </si>
  <si>
    <t>Extension in days as in column "Contract extension Y2+Y3"</t>
  </si>
  <si>
    <t>Amendment table</t>
  </si>
  <si>
    <t>Provisional (Prep. Meet.)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</si>
</sst>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1" xfId="0" applyNumberFormat="1" applyBorder="1"/>
    <xf numFmtId="2" fontId="0" fillId="0" borderId="1" xfId="0" applyNumberFormat="1" applyBorder="1"/>
    <xf numFmtId="0" fontId="0" fillId="0" borderId="2" xfId="0" applyBorder="1"/>
    <xf numFmtId="0" fontId="0" fillId="2" borderId="3" xfId="0" applyFill="1" applyBorder="1"/>
    <xf numFmtId="0" fontId="0" fillId="0" borderId="3" xfId="0" applyBorder="1"/>
    <xf numFmtId="0" fontId="0" fillId="0" borderId="3" xfId="0" applyFill="1" applyBorder="1"/>
    <xf numFmtId="2" fontId="0" fillId="0" borderId="3" xfId="0" applyNumberFormat="1" applyBorder="1"/>
    <xf numFmtId="0" fontId="0" fillId="0" borderId="7" xfId="0" applyBorder="1"/>
    <xf numFmtId="0" fontId="0" fillId="0" borderId="8" xfId="0" applyBorder="1"/>
    <xf numFmtId="0" fontId="0" fillId="0" borderId="8" xfId="0" applyNumberFormat="1" applyBorder="1"/>
    <xf numFmtId="0" fontId="0" fillId="0" borderId="9" xfId="0" applyBorder="1"/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17" fontId="1" fillId="3" borderId="5" xfId="0" applyNumberFormat="1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pivotButton="1" applyBorder="1"/>
    <xf numFmtId="0" fontId="1" fillId="4" borderId="1" xfId="0" applyNumberFormat="1" applyFont="1" applyFill="1" applyBorder="1"/>
    <xf numFmtId="0" fontId="0" fillId="3" borderId="1" xfId="0" applyFill="1" applyBorder="1" applyAlignment="1">
      <alignment horizontal="left" vertical="top" wrapText="1"/>
    </xf>
    <xf numFmtId="0" fontId="0" fillId="3" borderId="1" xfId="0" applyNumberFormat="1" applyFill="1" applyBorder="1"/>
    <xf numFmtId="0" fontId="1" fillId="0" borderId="1" xfId="0" applyFont="1" applyBorder="1" applyAlignment="1">
      <alignment horizontal="left" vertical="top" wrapText="1"/>
    </xf>
    <xf numFmtId="0" fontId="0" fillId="0" borderId="1" xfId="0" applyNumberFormat="1" applyFill="1" applyBorder="1"/>
    <xf numFmtId="0" fontId="0" fillId="4" borderId="1" xfId="0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0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/>
    <xf numFmtId="0" fontId="1" fillId="3" borderId="1" xfId="0" applyNumberFormat="1" applyFont="1" applyFill="1" applyBorder="1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0" fillId="0" borderId="10" xfId="0" applyBorder="1" applyAlignment="1">
      <alignment horizontal="center"/>
    </xf>
  </cellXfs>
  <cellStyles count="1">
    <cellStyle name="Normal" xfId="0" builtinId="0"/>
  </cellStyles>
  <dxfs count="3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top" textRotation="0" wrapText="1" indent="0" relativeIndent="255" justifyLastLine="0" shrinkToFit="0" mergeCell="0" readingOrder="0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4" tint="0.79998168889431442"/>
        </patternFill>
      </fill>
    </dxf>
    <dxf>
      <font>
        <b/>
      </font>
    </dxf>
    <dxf>
      <alignment horizontal="left" readingOrder="0"/>
    </dxf>
    <dxf>
      <alignment vertical="top" readingOrder="0"/>
    </dxf>
    <dxf>
      <alignment wrapText="1" readingOrder="0"/>
    </dxf>
    <dxf>
      <font>
        <b/>
      </font>
    </dxf>
    <dxf>
      <fill>
        <patternFill>
          <bgColor theme="4" tint="0.79998168889431442"/>
        </patternFill>
      </fill>
    </dxf>
    <dxf>
      <fill>
        <patternFill patternType="solid">
          <bgColor theme="4" tint="0.59999389629810485"/>
        </patternFill>
      </fill>
    </dxf>
    <dxf>
      <alignment vertical="top" readingOrder="0"/>
    </dxf>
    <dxf>
      <alignment vertical="top" readingOrder="0"/>
    </dxf>
    <dxf>
      <alignment horizontal="left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berto Berrini" refreshedDate="41696.441572453703" createdVersion="3" refreshedVersion="3" minRefreshableVersion="3" recordCount="36">
  <cacheSource type="worksheet">
    <worksheetSource name="TS"/>
  </cacheSource>
  <cacheFields count="14">
    <cacheField name="Expert" numFmtId="0">
      <sharedItems count="18">
        <s v="BARREIRA Inigo"/>
        <s v="CACCIA Andrea"/>
        <s v="CRUELLAS IBARZ Juan Carlos"/>
        <s v="DELOS Olivier"/>
        <s v="FIEDLER Arno"/>
        <s v="FUNK Alexander"/>
        <s v="KHAN Ijaz Muhammad"/>
        <s v="LACROIX Sylvie"/>
        <s v="LEROY Franck"/>
        <s v="LIPP Peter"/>
        <s v="LLANEZA GONZALES Paloma"/>
        <s v="OLNES Jon"/>
        <s v="PEIRANI Beatrice"/>
        <s v="POPE Nick"/>
        <s v="RIZZO Luigi"/>
        <s v="ROCK Andrea"/>
        <s v="SANTESSON Stefan"/>
        <s v="TAUBER Arne"/>
      </sharedItems>
    </cacheField>
    <cacheField name="STF" numFmtId="0">
      <sharedItems containsSemiMixedTypes="0" containsString="0" containsNumber="1" containsInteger="1" minValue="458" maxValue="458"/>
    </cacheField>
    <cacheField name="Activity" numFmtId="0">
      <sharedItems/>
    </cacheField>
    <cacheField name="Booked 2013" numFmtId="0">
      <sharedItems containsSemiMixedTypes="0" containsString="0" containsNumber="1" minValue="0.75" maxValue="40"/>
    </cacheField>
    <cacheField name="Jan-14" numFmtId="0">
      <sharedItems containsSemiMixedTypes="0" containsString="0" containsNumber="1" minValue="0" maxValue="1.5"/>
    </cacheField>
    <cacheField name="Feb-14" numFmtId="0">
      <sharedItems containsSemiMixedTypes="0" containsString="0" containsNumber="1" minValue="0" maxValue="4.5"/>
    </cacheField>
    <cacheField name="Alloc_Y1" numFmtId="0">
      <sharedItems containsMixedTypes="1" containsNumber="1" containsInteger="1" minValue="5" maxValue="46"/>
    </cacheField>
    <cacheField name="Alloc_Y2+Y3" numFmtId="0">
      <sharedItems containsMixedTypes="1" containsNumber="1" containsInteger="1" minValue="2" maxValue="59"/>
    </cacheField>
    <cacheField name="Total_charged" numFmtId="0" formula="'Booked 2013'+'Jan-14'+'Feb-14'" databaseField="0"/>
    <cacheField name="Balance_Y1" numFmtId="0" formula="Alloc_Y1-Total_charged" databaseField="0"/>
    <cacheField name="Balance_Y2+Y3" numFmtId="0" formula="'Alloc_Y2+Y3'-Total_charged" databaseField="0"/>
    <cacheField name="Alloc_Total" numFmtId="0" formula="Alloc_Y1+'Alloc_Y2+Y3'" databaseField="0"/>
    <cacheField name="Balance_Total" numFmtId="0" formula="Alloc_Total-Total_charged" databaseField="0"/>
    <cacheField name="Left" numFmtId="0" formula="'Alloc_Y2+Y3'+Balance_Y1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x v="0"/>
    <n v="458"/>
    <s v="A2 TSP Policy/Format"/>
    <n v="12"/>
    <n v="0"/>
    <n v="0"/>
    <n v="12"/>
    <n v="14"/>
  </r>
  <r>
    <x v="0"/>
    <n v="458"/>
    <s v="Extra work contract"/>
    <n v="1.5"/>
    <n v="0.5"/>
    <n v="4.5"/>
    <s v="  "/>
    <s v="  "/>
  </r>
  <r>
    <x v="1"/>
    <n v="458"/>
    <s v="A1 Creation &amp; Valid."/>
    <n v="16"/>
    <n v="0"/>
    <n v="0"/>
    <n v="21"/>
    <n v="22"/>
  </r>
  <r>
    <x v="1"/>
    <n v="458"/>
    <s v="A2 TSP Policy/Format"/>
    <n v="3.5"/>
    <n v="0"/>
    <n v="0"/>
    <s v="  "/>
    <s v="  "/>
  </r>
  <r>
    <x v="1"/>
    <n v="458"/>
    <s v="Extra work contract"/>
    <n v="5"/>
    <n v="0"/>
    <n v="0"/>
    <s v="  "/>
    <s v="  "/>
  </r>
  <r>
    <x v="2"/>
    <n v="458"/>
    <s v="A1 Creation &amp; Valid."/>
    <n v="31.5"/>
    <n v="0"/>
    <n v="0"/>
    <n v="46"/>
    <n v="46"/>
  </r>
  <r>
    <x v="2"/>
    <n v="458"/>
    <s v="STF Leader"/>
    <n v="5.25"/>
    <n v="0"/>
    <n v="0"/>
    <s v="  "/>
    <s v="  "/>
  </r>
  <r>
    <x v="3"/>
    <n v="458"/>
    <s v="A1 Creation &amp; Valid."/>
    <n v="11"/>
    <n v="0"/>
    <n v="0"/>
    <n v="16"/>
    <n v="12"/>
  </r>
  <r>
    <x v="3"/>
    <n v="458"/>
    <s v="A2 TSP Policy/Format"/>
    <n v="5"/>
    <n v="0"/>
    <n v="0"/>
    <s v="  "/>
    <s v="  "/>
  </r>
  <r>
    <x v="3"/>
    <n v="458"/>
    <s v="Extra work contract"/>
    <n v="1.25"/>
    <n v="0"/>
    <n v="0"/>
    <s v="  "/>
    <s v="  "/>
  </r>
  <r>
    <x v="4"/>
    <n v="458"/>
    <s v="A2 TSP Policy/Format"/>
    <n v="7.25"/>
    <n v="1"/>
    <n v="0"/>
    <n v="12"/>
    <n v="11"/>
  </r>
  <r>
    <x v="5"/>
    <n v="458"/>
    <s v="A1 Creation &amp; Valid."/>
    <n v="14"/>
    <n v="0"/>
    <n v="0.5"/>
    <n v="14"/>
    <n v="12"/>
  </r>
  <r>
    <x v="6"/>
    <n v="458"/>
    <s v="A1 Creation &amp; Valid."/>
    <n v="5"/>
    <n v="0"/>
    <n v="0"/>
    <n v="5"/>
    <n v="2"/>
  </r>
  <r>
    <x v="6"/>
    <n v="458"/>
    <s v="Extra work contract"/>
    <n v="2"/>
    <n v="0"/>
    <n v="0"/>
    <s v="  "/>
    <s v="  "/>
  </r>
  <r>
    <x v="7"/>
    <n v="458"/>
    <s v="A1 Creation &amp; Valid."/>
    <n v="1.5"/>
    <n v="0"/>
    <n v="0"/>
    <n v="19"/>
    <n v="15"/>
  </r>
  <r>
    <x v="7"/>
    <n v="458"/>
    <s v="A2 TSP Policy/Format"/>
    <n v="17.5"/>
    <n v="0"/>
    <n v="0"/>
    <s v="  "/>
    <s v="  "/>
  </r>
  <r>
    <x v="7"/>
    <n v="458"/>
    <s v="Extra work contract"/>
    <n v="9.25"/>
    <n v="0.25"/>
    <n v="0"/>
    <s v="  "/>
    <s v="  "/>
  </r>
  <r>
    <x v="8"/>
    <n v="458"/>
    <s v="A2 TSP Policy/Format"/>
    <n v="9.5"/>
    <n v="1"/>
    <n v="0"/>
    <n v="11"/>
    <n v="25"/>
  </r>
  <r>
    <x v="9"/>
    <n v="458"/>
    <s v="A1 Creation &amp; Valid."/>
    <n v="17.25"/>
    <n v="0"/>
    <n v="0"/>
    <n v="18"/>
    <n v="11"/>
  </r>
  <r>
    <x v="9"/>
    <n v="458"/>
    <s v="Volunt contrib (IK)"/>
    <n v="2"/>
    <n v="0"/>
    <n v="0"/>
    <s v="  "/>
    <s v="  "/>
  </r>
  <r>
    <x v="10"/>
    <n v="458"/>
    <s v="A2 TSP Policy/Format"/>
    <n v="10"/>
    <n v="0"/>
    <n v="0"/>
    <n v="10"/>
    <n v="18"/>
  </r>
  <r>
    <x v="10"/>
    <n v="458"/>
    <s v="Extra work contract"/>
    <n v="10.25"/>
    <n v="1.5"/>
    <n v="1"/>
    <s v="  "/>
    <s v="  "/>
  </r>
  <r>
    <x v="11"/>
    <n v="458"/>
    <s v="A1 Creation &amp; Valid."/>
    <n v="16"/>
    <n v="0"/>
    <n v="0"/>
    <n v="19"/>
    <n v="19"/>
  </r>
  <r>
    <x v="11"/>
    <n v="458"/>
    <s v="Extra work contract"/>
    <n v="1.25"/>
    <n v="0"/>
    <n v="0"/>
    <s v="  "/>
    <s v="  "/>
  </r>
  <r>
    <x v="11"/>
    <n v="458"/>
    <s v="Volunt contrib (IK)"/>
    <n v="3"/>
    <n v="0"/>
    <n v="0"/>
    <s v="  "/>
    <s v="  "/>
  </r>
  <r>
    <x v="12"/>
    <n v="458"/>
    <s v="Voluntary (no contrct)"/>
    <n v="2.75"/>
    <n v="0"/>
    <n v="0"/>
    <s v="  "/>
    <s v="  "/>
  </r>
  <r>
    <x v="13"/>
    <n v="458"/>
    <s v="Extra work contract"/>
    <n v="2.5"/>
    <n v="1"/>
    <n v="0"/>
    <n v="40"/>
    <n v="59"/>
  </r>
  <r>
    <x v="13"/>
    <n v="458"/>
    <s v="STF Leader"/>
    <n v="40"/>
    <n v="0"/>
    <n v="0"/>
    <s v="  "/>
    <s v="  "/>
  </r>
  <r>
    <x v="14"/>
    <n v="458"/>
    <s v="A1 Creation &amp; Valid."/>
    <n v="11"/>
    <n v="1"/>
    <n v="0"/>
    <n v="14"/>
    <n v="12"/>
  </r>
  <r>
    <x v="14"/>
    <n v="458"/>
    <s v="A2 TSP Policy/Format"/>
    <n v="1"/>
    <n v="0"/>
    <n v="0"/>
    <s v="  "/>
    <s v="  "/>
  </r>
  <r>
    <x v="15"/>
    <n v="458"/>
    <s v="A1 Creation &amp; Valid."/>
    <n v="3.5"/>
    <n v="0"/>
    <n v="0"/>
    <n v="21"/>
    <n v="20"/>
  </r>
  <r>
    <x v="15"/>
    <n v="458"/>
    <s v="A2 TSP Policy/Format"/>
    <n v="16"/>
    <n v="0"/>
    <n v="0"/>
    <s v="  "/>
    <s v="  "/>
  </r>
  <r>
    <x v="16"/>
    <n v="458"/>
    <s v="A1 Creation &amp; Valid."/>
    <n v="3.25"/>
    <n v="0"/>
    <n v="0"/>
    <n v="13"/>
    <n v="15"/>
  </r>
  <r>
    <x v="16"/>
    <n v="458"/>
    <s v="A2 TSP Policy/Format"/>
    <n v="9.75"/>
    <n v="0"/>
    <n v="0"/>
    <s v="  "/>
    <s v="  "/>
  </r>
  <r>
    <x v="16"/>
    <n v="458"/>
    <s v="Extra work contract"/>
    <n v="0.75"/>
    <n v="0"/>
    <n v="0"/>
    <s v="  "/>
    <s v="  "/>
  </r>
  <r>
    <x v="17"/>
    <n v="458"/>
    <s v="A1 Creation &amp; Valid."/>
    <n v="5"/>
    <n v="0"/>
    <n v="0"/>
    <n v="5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J2:P22" firstHeaderRow="1" firstDataRow="2" firstDataCol="1"/>
  <pivotFields count="14">
    <pivotField axis="axisRow" compact="0" outline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Total charged" fld="8" baseField="0" baseItem="0"/>
    <dataField name="Alloc Y1" fld="6" baseField="0" baseItem="0"/>
    <dataField name="Alloc Y2+Y3" fld="7" baseField="0" baseItem="0"/>
    <dataField name="Alloc Total" fld="11" baseField="0" baseItem="0"/>
    <dataField name="Balance Y1" fld="9" baseField="0" baseItem="0"/>
    <dataField name="Balance Total" fld="12" baseField="0" baseItem="0"/>
  </dataFields>
  <formats count="22">
    <format dxfId="33">
      <pivotArea type="all" dataOnly="0" outline="0" fieldPosition="0"/>
    </format>
    <format dxfId="32">
      <pivotArea field="0" type="button" dataOnly="0" labelOnly="1" outline="0" axis="axisRow" fieldPosition="0"/>
    </format>
    <format dxfId="3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0">
      <pivotArea field="0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5">
      <pivotArea field="0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3">
      <pivotArea dataOnly="0" outline="0" fieldPosition="0">
        <references count="1">
          <reference field="4294967294" count="1">
            <x v="3"/>
          </reference>
        </references>
      </pivotArea>
    </format>
    <format dxfId="22">
      <pivotArea dataOnly="0" outline="0" fieldPosition="0">
        <references count="1">
          <reference field="4294967294" count="1">
            <x v="3"/>
          </reference>
        </references>
      </pivotArea>
    </format>
    <format dxfId="21">
      <pivotArea dataOnly="0" outline="0" fieldPosition="0">
        <references count="1">
          <reference field="4294967294" count="1">
            <x v="3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7">
      <pivotArea dataOnly="0" outline="0" fieldPosition="0">
        <references count="1">
          <reference field="4294967294" count="1">
            <x v="5"/>
          </reference>
        </references>
      </pivotArea>
    </format>
    <format dxfId="16">
      <pivotArea dataOnly="0" outline="0" fieldPosition="0">
        <references count="1">
          <reference field="4294967294" count="1">
            <x v="5"/>
          </reference>
        </references>
      </pivotArea>
    </format>
    <format dxfId="15">
      <pivotArea field="0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">
      <pivotArea grandRow="1" outline="0" collapsedLevelsAreSubtotals="1" fieldPosition="0"/>
    </format>
    <format dxfId="12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S" displayName="TS" ref="A3:H39" totalsRowShown="0" headerRowDxfId="11" headerRowBorderDxfId="10" tableBorderDxfId="9" totalsRowBorderDxfId="8">
  <autoFilter ref="A3:H39"/>
  <tableColumns count="8">
    <tableColumn id="1" name="Expert" dataDxfId="7"/>
    <tableColumn id="2" name="STF" dataDxfId="6"/>
    <tableColumn id="3" name="Activity" dataDxfId="5"/>
    <tableColumn id="4" name="Booked 2013" dataDxfId="4"/>
    <tableColumn id="5" name="Jan-14" dataDxfId="3"/>
    <tableColumn id="6" name="Feb-14" dataDxfId="2"/>
    <tableColumn id="7" name="Alloc_Y1" dataDxfId="1"/>
    <tableColumn id="8" name="Alloc_Y2+Y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showZeros="0" tabSelected="1" workbookViewId="0">
      <pane ySplit="3" topLeftCell="A4" activePane="bottomLeft" state="frozen"/>
      <selection pane="bottomLeft" activeCell="L1" sqref="L1:N1"/>
    </sheetView>
  </sheetViews>
  <sheetFormatPr defaultRowHeight="15"/>
  <cols>
    <col min="1" max="1" width="15.5703125" customWidth="1"/>
    <col min="2" max="2" width="5.42578125" customWidth="1"/>
    <col min="3" max="3" width="20.140625" customWidth="1"/>
    <col min="4" max="4" width="8" customWidth="1"/>
    <col min="5" max="5" width="6.7109375" customWidth="1"/>
    <col min="6" max="6" width="7.42578125" customWidth="1"/>
    <col min="7" max="7" width="6.5703125" customWidth="1"/>
    <col min="8" max="8" width="8.42578125" customWidth="1"/>
    <col min="9" max="9" width="5.85546875" customWidth="1"/>
    <col min="10" max="10" width="26" bestFit="1" customWidth="1"/>
    <col min="11" max="11" width="9.28515625" customWidth="1"/>
    <col min="12" max="12" width="5.42578125" customWidth="1"/>
    <col min="13" max="13" width="6.28515625" customWidth="1"/>
    <col min="14" max="14" width="5.42578125" customWidth="1"/>
    <col min="15" max="17" width="7.85546875" customWidth="1"/>
    <col min="18" max="18" width="10.140625" bestFit="1" customWidth="1"/>
    <col min="19" max="19" width="8" customWidth="1"/>
    <col min="20" max="20" width="10" customWidth="1"/>
  </cols>
  <sheetData>
    <row r="1" spans="1:21">
      <c r="J1" s="37" t="s">
        <v>52</v>
      </c>
      <c r="L1" s="38" t="s">
        <v>53</v>
      </c>
      <c r="M1" s="38"/>
      <c r="N1" s="38"/>
    </row>
    <row r="2" spans="1:21" s="18" customFormat="1">
      <c r="A2"/>
      <c r="B2"/>
      <c r="C2"/>
      <c r="D2"/>
      <c r="E2"/>
      <c r="F2"/>
      <c r="G2"/>
      <c r="H2"/>
      <c r="J2" s="2"/>
      <c r="K2" s="20" t="s">
        <v>33</v>
      </c>
      <c r="L2" s="2"/>
      <c r="M2" s="2"/>
      <c r="N2" s="2"/>
      <c r="O2" s="2"/>
      <c r="P2" s="2"/>
      <c r="Q2" s="2"/>
      <c r="R2" s="2"/>
      <c r="S2" s="24"/>
    </row>
    <row r="3" spans="1:21" s="19" customFormat="1" ht="45">
      <c r="A3" s="14" t="s">
        <v>27</v>
      </c>
      <c r="B3" s="15" t="s">
        <v>28</v>
      </c>
      <c r="C3" s="15" t="s">
        <v>29</v>
      </c>
      <c r="D3" s="15" t="s">
        <v>24</v>
      </c>
      <c r="E3" s="16" t="s">
        <v>30</v>
      </c>
      <c r="F3" s="16" t="s">
        <v>31</v>
      </c>
      <c r="G3" s="15" t="s">
        <v>36</v>
      </c>
      <c r="H3" s="17" t="s">
        <v>37</v>
      </c>
      <c r="J3" s="22" t="s">
        <v>27</v>
      </c>
      <c r="K3" s="22" t="s">
        <v>35</v>
      </c>
      <c r="L3" s="22" t="s">
        <v>34</v>
      </c>
      <c r="M3" s="22" t="s">
        <v>25</v>
      </c>
      <c r="N3" s="31" t="s">
        <v>39</v>
      </c>
      <c r="O3" s="32" t="s">
        <v>38</v>
      </c>
      <c r="P3" s="31" t="s">
        <v>40</v>
      </c>
      <c r="Q3" s="31" t="s">
        <v>42</v>
      </c>
      <c r="R3" s="31" t="s">
        <v>44</v>
      </c>
      <c r="S3" s="31" t="s">
        <v>45</v>
      </c>
      <c r="T3" s="31" t="s">
        <v>46</v>
      </c>
      <c r="U3" s="31" t="s">
        <v>43</v>
      </c>
    </row>
    <row r="4" spans="1:21">
      <c r="A4" s="5" t="s">
        <v>0</v>
      </c>
      <c r="B4" s="2">
        <v>458</v>
      </c>
      <c r="C4" s="2" t="s">
        <v>4</v>
      </c>
      <c r="D4" s="3">
        <v>12</v>
      </c>
      <c r="E4" s="3">
        <v>0</v>
      </c>
      <c r="F4" s="3">
        <v>0</v>
      </c>
      <c r="G4" s="2">
        <v>12</v>
      </c>
      <c r="H4" s="6">
        <v>14</v>
      </c>
      <c r="J4" s="2" t="s">
        <v>0</v>
      </c>
      <c r="K4" s="3">
        <v>18.5</v>
      </c>
      <c r="L4" s="3">
        <v>12</v>
      </c>
      <c r="M4" s="3">
        <v>14</v>
      </c>
      <c r="N4" s="21">
        <v>26</v>
      </c>
      <c r="O4" s="3">
        <v>-6.5</v>
      </c>
      <c r="P4" s="21">
        <v>7.5</v>
      </c>
      <c r="Q4" s="25">
        <v>2</v>
      </c>
      <c r="R4" s="29">
        <f>P4+Q4</f>
        <v>9.5</v>
      </c>
      <c r="S4" s="2">
        <f>ROUND(R4/10,0)</f>
        <v>1</v>
      </c>
      <c r="T4" s="27">
        <f>M4+Q4-S4</f>
        <v>15</v>
      </c>
      <c r="U4" s="28">
        <f>L4+T4</f>
        <v>27</v>
      </c>
    </row>
    <row r="5" spans="1:21">
      <c r="A5" s="5" t="s">
        <v>0</v>
      </c>
      <c r="B5" s="2">
        <v>458</v>
      </c>
      <c r="C5" s="2" t="s">
        <v>1</v>
      </c>
      <c r="D5" s="3">
        <v>1.5</v>
      </c>
      <c r="E5" s="3">
        <v>0.5</v>
      </c>
      <c r="F5" s="3">
        <v>4.5</v>
      </c>
      <c r="G5" s="2" t="s">
        <v>2</v>
      </c>
      <c r="H5" s="7" t="s">
        <v>2</v>
      </c>
      <c r="J5" s="2" t="s">
        <v>12</v>
      </c>
      <c r="K5" s="3">
        <v>24.5</v>
      </c>
      <c r="L5" s="3">
        <v>21</v>
      </c>
      <c r="M5" s="3">
        <v>22</v>
      </c>
      <c r="N5" s="21">
        <v>43</v>
      </c>
      <c r="O5" s="3">
        <v>-3.5</v>
      </c>
      <c r="P5" s="21">
        <v>18.5</v>
      </c>
      <c r="Q5" s="2">
        <v>-2</v>
      </c>
      <c r="R5" s="29">
        <f t="shared" ref="R5:R21" si="0">P5+Q5</f>
        <v>16.5</v>
      </c>
      <c r="S5" s="2">
        <f t="shared" ref="S5:S21" si="1">ROUND(R5/10,0)</f>
        <v>2</v>
      </c>
      <c r="T5" s="27">
        <f t="shared" ref="T5:T21" si="2">M5+Q5-S5</f>
        <v>18</v>
      </c>
      <c r="U5" s="28">
        <f t="shared" ref="U5:U21" si="3">L5+T5</f>
        <v>39</v>
      </c>
    </row>
    <row r="6" spans="1:21">
      <c r="A6" s="5" t="s">
        <v>12</v>
      </c>
      <c r="B6" s="2">
        <v>458</v>
      </c>
      <c r="C6" s="2" t="s">
        <v>6</v>
      </c>
      <c r="D6" s="3">
        <v>16</v>
      </c>
      <c r="E6" s="3">
        <v>0</v>
      </c>
      <c r="F6" s="3">
        <v>0</v>
      </c>
      <c r="G6" s="2">
        <v>21</v>
      </c>
      <c r="H6" s="6">
        <v>22</v>
      </c>
      <c r="J6" s="2" t="s">
        <v>13</v>
      </c>
      <c r="K6" s="3">
        <v>36.75</v>
      </c>
      <c r="L6" s="3">
        <v>46</v>
      </c>
      <c r="M6" s="3">
        <v>46</v>
      </c>
      <c r="N6" s="21">
        <v>92</v>
      </c>
      <c r="O6" s="3">
        <v>9.25</v>
      </c>
      <c r="P6" s="21">
        <v>55.25</v>
      </c>
      <c r="Q6" s="2"/>
      <c r="R6" s="29">
        <f t="shared" si="0"/>
        <v>55.25</v>
      </c>
      <c r="S6" s="2">
        <f t="shared" si="1"/>
        <v>6</v>
      </c>
      <c r="T6" s="27">
        <f t="shared" si="2"/>
        <v>40</v>
      </c>
      <c r="U6" s="28">
        <f t="shared" si="3"/>
        <v>86</v>
      </c>
    </row>
    <row r="7" spans="1:21">
      <c r="A7" s="5" t="s">
        <v>12</v>
      </c>
      <c r="B7" s="2">
        <v>458</v>
      </c>
      <c r="C7" s="2" t="s">
        <v>4</v>
      </c>
      <c r="D7" s="3">
        <v>3.5</v>
      </c>
      <c r="E7" s="3">
        <v>0</v>
      </c>
      <c r="F7" s="3">
        <v>0</v>
      </c>
      <c r="G7" s="2" t="s">
        <v>2</v>
      </c>
      <c r="H7" s="8" t="s">
        <v>2</v>
      </c>
      <c r="J7" s="2" t="s">
        <v>15</v>
      </c>
      <c r="K7" s="3">
        <v>17.25</v>
      </c>
      <c r="L7" s="3">
        <v>16</v>
      </c>
      <c r="M7" s="3">
        <v>12</v>
      </c>
      <c r="N7" s="21">
        <v>28</v>
      </c>
      <c r="O7" s="3">
        <v>-1.25</v>
      </c>
      <c r="P7" s="21">
        <v>10.75</v>
      </c>
      <c r="Q7" s="2"/>
      <c r="R7" s="29">
        <f t="shared" si="0"/>
        <v>10.75</v>
      </c>
      <c r="S7" s="2">
        <f t="shared" si="1"/>
        <v>1</v>
      </c>
      <c r="T7" s="27">
        <f t="shared" si="2"/>
        <v>11</v>
      </c>
      <c r="U7" s="28">
        <f t="shared" si="3"/>
        <v>27</v>
      </c>
    </row>
    <row r="8" spans="1:21">
      <c r="A8" s="5" t="s">
        <v>12</v>
      </c>
      <c r="B8" s="2">
        <v>458</v>
      </c>
      <c r="C8" s="2" t="s">
        <v>1</v>
      </c>
      <c r="D8" s="3">
        <v>5</v>
      </c>
      <c r="E8" s="3">
        <v>0</v>
      </c>
      <c r="F8" s="3">
        <v>0</v>
      </c>
      <c r="G8" s="2" t="s">
        <v>2</v>
      </c>
      <c r="H8" s="8" t="s">
        <v>2</v>
      </c>
      <c r="J8" s="2" t="s">
        <v>3</v>
      </c>
      <c r="K8" s="3">
        <v>8.25</v>
      </c>
      <c r="L8" s="3">
        <v>12</v>
      </c>
      <c r="M8" s="3">
        <v>11</v>
      </c>
      <c r="N8" s="21">
        <v>23</v>
      </c>
      <c r="O8" s="3">
        <v>3.75</v>
      </c>
      <c r="P8" s="21">
        <v>14.75</v>
      </c>
      <c r="Q8" s="25">
        <v>-3</v>
      </c>
      <c r="R8" s="29">
        <f t="shared" si="0"/>
        <v>11.75</v>
      </c>
      <c r="S8" s="2">
        <f t="shared" si="1"/>
        <v>1</v>
      </c>
      <c r="T8" s="27">
        <f t="shared" si="2"/>
        <v>7</v>
      </c>
      <c r="U8" s="28">
        <f t="shared" si="3"/>
        <v>19</v>
      </c>
    </row>
    <row r="9" spans="1:21">
      <c r="A9" s="5" t="s">
        <v>13</v>
      </c>
      <c r="B9" s="2">
        <v>458</v>
      </c>
      <c r="C9" s="2" t="s">
        <v>6</v>
      </c>
      <c r="D9" s="3">
        <v>31.5</v>
      </c>
      <c r="E9" s="3">
        <v>0</v>
      </c>
      <c r="F9" s="3">
        <v>0</v>
      </c>
      <c r="G9" s="2">
        <v>46</v>
      </c>
      <c r="H9" s="8">
        <v>46</v>
      </c>
      <c r="J9" s="2" t="s">
        <v>5</v>
      </c>
      <c r="K9" s="3">
        <v>14.5</v>
      </c>
      <c r="L9" s="3">
        <v>14</v>
      </c>
      <c r="M9" s="3">
        <v>12</v>
      </c>
      <c r="N9" s="21">
        <v>26</v>
      </c>
      <c r="O9" s="3">
        <v>-0.5</v>
      </c>
      <c r="P9" s="21">
        <v>11.5</v>
      </c>
      <c r="Q9" s="2"/>
      <c r="R9" s="29">
        <f t="shared" si="0"/>
        <v>11.5</v>
      </c>
      <c r="S9" s="2">
        <f t="shared" si="1"/>
        <v>1</v>
      </c>
      <c r="T9" s="27">
        <f t="shared" si="2"/>
        <v>11</v>
      </c>
      <c r="U9" s="28">
        <f t="shared" si="3"/>
        <v>25</v>
      </c>
    </row>
    <row r="10" spans="1:21">
      <c r="A10" s="5" t="s">
        <v>13</v>
      </c>
      <c r="B10" s="2">
        <v>458</v>
      </c>
      <c r="C10" s="2" t="s">
        <v>14</v>
      </c>
      <c r="D10" s="3">
        <v>5.25</v>
      </c>
      <c r="E10" s="3">
        <v>0</v>
      </c>
      <c r="F10" s="3">
        <v>0</v>
      </c>
      <c r="G10" s="2" t="s">
        <v>2</v>
      </c>
      <c r="H10" s="8" t="s">
        <v>2</v>
      </c>
      <c r="J10" s="2" t="s">
        <v>16</v>
      </c>
      <c r="K10" s="3">
        <v>7</v>
      </c>
      <c r="L10" s="3">
        <v>5</v>
      </c>
      <c r="M10" s="3">
        <v>2</v>
      </c>
      <c r="N10" s="21">
        <v>7</v>
      </c>
      <c r="O10" s="3">
        <v>-2</v>
      </c>
      <c r="P10" s="21">
        <v>0</v>
      </c>
      <c r="Q10" s="2">
        <v>3</v>
      </c>
      <c r="R10" s="29">
        <f t="shared" si="0"/>
        <v>3</v>
      </c>
      <c r="S10" s="2">
        <f t="shared" si="1"/>
        <v>0</v>
      </c>
      <c r="T10" s="27">
        <f t="shared" si="2"/>
        <v>5</v>
      </c>
      <c r="U10" s="28">
        <f t="shared" si="3"/>
        <v>10</v>
      </c>
    </row>
    <row r="11" spans="1:21">
      <c r="A11" s="5" t="s">
        <v>15</v>
      </c>
      <c r="B11" s="2">
        <v>458</v>
      </c>
      <c r="C11" s="2" t="s">
        <v>6</v>
      </c>
      <c r="D11" s="3">
        <v>11</v>
      </c>
      <c r="E11" s="3">
        <v>0</v>
      </c>
      <c r="F11" s="3">
        <v>0</v>
      </c>
      <c r="G11" s="2">
        <v>16</v>
      </c>
      <c r="H11" s="8">
        <v>12</v>
      </c>
      <c r="J11" s="2" t="s">
        <v>7</v>
      </c>
      <c r="K11" s="3">
        <v>28.5</v>
      </c>
      <c r="L11" s="3">
        <v>19</v>
      </c>
      <c r="M11" s="3">
        <v>15</v>
      </c>
      <c r="N11" s="21">
        <v>34</v>
      </c>
      <c r="O11" s="3">
        <v>-9.5</v>
      </c>
      <c r="P11" s="21">
        <v>5.5</v>
      </c>
      <c r="Q11" s="25">
        <v>3</v>
      </c>
      <c r="R11" s="29">
        <f t="shared" si="0"/>
        <v>8.5</v>
      </c>
      <c r="S11" s="2">
        <f t="shared" si="1"/>
        <v>1</v>
      </c>
      <c r="T11" s="27">
        <f t="shared" si="2"/>
        <v>17</v>
      </c>
      <c r="U11" s="28">
        <f t="shared" si="3"/>
        <v>36</v>
      </c>
    </row>
    <row r="12" spans="1:21">
      <c r="A12" s="5" t="s">
        <v>15</v>
      </c>
      <c r="B12" s="2">
        <v>458</v>
      </c>
      <c r="C12" s="2" t="s">
        <v>4</v>
      </c>
      <c r="D12" s="3">
        <v>5</v>
      </c>
      <c r="E12" s="3">
        <v>0</v>
      </c>
      <c r="F12" s="3">
        <v>0</v>
      </c>
      <c r="G12" s="2" t="s">
        <v>2</v>
      </c>
      <c r="H12" s="7" t="s">
        <v>2</v>
      </c>
      <c r="J12" s="2" t="s">
        <v>8</v>
      </c>
      <c r="K12" s="3">
        <v>10.5</v>
      </c>
      <c r="L12" s="3">
        <v>11</v>
      </c>
      <c r="M12" s="3">
        <v>25</v>
      </c>
      <c r="N12" s="21">
        <v>36</v>
      </c>
      <c r="O12" s="3">
        <v>0.5</v>
      </c>
      <c r="P12" s="21">
        <v>25.5</v>
      </c>
      <c r="Q12" s="25">
        <v>-10</v>
      </c>
      <c r="R12" s="29">
        <f t="shared" si="0"/>
        <v>15.5</v>
      </c>
      <c r="S12" s="2">
        <f t="shared" si="1"/>
        <v>2</v>
      </c>
      <c r="T12" s="27">
        <f t="shared" si="2"/>
        <v>13</v>
      </c>
      <c r="U12" s="28">
        <f t="shared" si="3"/>
        <v>24</v>
      </c>
    </row>
    <row r="13" spans="1:21">
      <c r="A13" s="5" t="s">
        <v>15</v>
      </c>
      <c r="B13" s="2">
        <v>458</v>
      </c>
      <c r="C13" s="2" t="s">
        <v>1</v>
      </c>
      <c r="D13" s="3">
        <v>1.25</v>
      </c>
      <c r="E13" s="3">
        <v>0</v>
      </c>
      <c r="F13" s="3">
        <v>0</v>
      </c>
      <c r="G13" s="2" t="s">
        <v>2</v>
      </c>
      <c r="H13" s="7" t="s">
        <v>2</v>
      </c>
      <c r="J13" s="2" t="s">
        <v>17</v>
      </c>
      <c r="K13" s="3">
        <v>19.25</v>
      </c>
      <c r="L13" s="3">
        <v>18</v>
      </c>
      <c r="M13" s="3">
        <v>11</v>
      </c>
      <c r="N13" s="21">
        <v>29</v>
      </c>
      <c r="O13" s="3">
        <v>-1.25</v>
      </c>
      <c r="P13" s="21">
        <v>9.75</v>
      </c>
      <c r="Q13" s="25">
        <v>5</v>
      </c>
      <c r="R13" s="29">
        <f t="shared" si="0"/>
        <v>14.75</v>
      </c>
      <c r="S13" s="2">
        <f t="shared" si="1"/>
        <v>1</v>
      </c>
      <c r="T13" s="27">
        <f t="shared" si="2"/>
        <v>15</v>
      </c>
      <c r="U13" s="28">
        <f t="shared" si="3"/>
        <v>33</v>
      </c>
    </row>
    <row r="14" spans="1:21">
      <c r="A14" s="5" t="s">
        <v>3</v>
      </c>
      <c r="B14" s="2">
        <v>458</v>
      </c>
      <c r="C14" s="2" t="s">
        <v>4</v>
      </c>
      <c r="D14" s="3">
        <v>7.25</v>
      </c>
      <c r="E14" s="3">
        <v>1</v>
      </c>
      <c r="F14" s="3">
        <v>0</v>
      </c>
      <c r="G14" s="2">
        <v>12</v>
      </c>
      <c r="H14" s="7">
        <v>11</v>
      </c>
      <c r="J14" s="2" t="s">
        <v>9</v>
      </c>
      <c r="K14" s="3">
        <v>22.75</v>
      </c>
      <c r="L14" s="3">
        <v>10</v>
      </c>
      <c r="M14" s="3">
        <v>18</v>
      </c>
      <c r="N14" s="21">
        <v>28</v>
      </c>
      <c r="O14" s="3">
        <v>-12.75</v>
      </c>
      <c r="P14" s="21">
        <v>5.25</v>
      </c>
      <c r="Q14" s="25">
        <v>6</v>
      </c>
      <c r="R14" s="29">
        <f t="shared" si="0"/>
        <v>11.25</v>
      </c>
      <c r="S14" s="2">
        <f t="shared" si="1"/>
        <v>1</v>
      </c>
      <c r="T14" s="27">
        <f t="shared" si="2"/>
        <v>23</v>
      </c>
      <c r="U14" s="28">
        <f t="shared" si="3"/>
        <v>33</v>
      </c>
    </row>
    <row r="15" spans="1:21">
      <c r="A15" s="5" t="s">
        <v>5</v>
      </c>
      <c r="B15" s="2">
        <v>458</v>
      </c>
      <c r="C15" s="2" t="s">
        <v>6</v>
      </c>
      <c r="D15" s="3">
        <v>14</v>
      </c>
      <c r="E15" s="3">
        <v>0</v>
      </c>
      <c r="F15" s="3">
        <v>0.5</v>
      </c>
      <c r="G15" s="2">
        <v>14</v>
      </c>
      <c r="H15" s="7">
        <v>12</v>
      </c>
      <c r="J15" s="2" t="s">
        <v>19</v>
      </c>
      <c r="K15" s="3">
        <v>20.25</v>
      </c>
      <c r="L15" s="3">
        <v>19</v>
      </c>
      <c r="M15" s="3">
        <v>19</v>
      </c>
      <c r="N15" s="21">
        <v>38</v>
      </c>
      <c r="O15" s="3">
        <v>-1.25</v>
      </c>
      <c r="P15" s="21">
        <v>17.75</v>
      </c>
      <c r="Q15" s="2"/>
      <c r="R15" s="29">
        <f t="shared" si="0"/>
        <v>17.75</v>
      </c>
      <c r="S15" s="2">
        <f t="shared" si="1"/>
        <v>2</v>
      </c>
      <c r="T15" s="27">
        <f t="shared" si="2"/>
        <v>17</v>
      </c>
      <c r="U15" s="28">
        <f t="shared" si="3"/>
        <v>36</v>
      </c>
    </row>
    <row r="16" spans="1:21">
      <c r="A16" s="5" t="s">
        <v>16</v>
      </c>
      <c r="B16" s="2">
        <v>458</v>
      </c>
      <c r="C16" s="2" t="s">
        <v>6</v>
      </c>
      <c r="D16" s="3">
        <v>5</v>
      </c>
      <c r="E16" s="3">
        <v>0</v>
      </c>
      <c r="F16" s="3">
        <v>0</v>
      </c>
      <c r="G16" s="2">
        <v>5</v>
      </c>
      <c r="H16" s="7">
        <v>2</v>
      </c>
      <c r="J16" s="2" t="s">
        <v>20</v>
      </c>
      <c r="K16" s="3">
        <v>2.75</v>
      </c>
      <c r="L16" s="3">
        <v>0</v>
      </c>
      <c r="M16" s="3">
        <v>0</v>
      </c>
      <c r="N16" s="21">
        <v>0</v>
      </c>
      <c r="O16" s="3">
        <v>-2.75</v>
      </c>
      <c r="P16" s="21">
        <v>-2.75</v>
      </c>
      <c r="Q16" s="2"/>
      <c r="R16" s="29">
        <f t="shared" si="0"/>
        <v>-2.75</v>
      </c>
      <c r="S16" s="2">
        <f t="shared" si="1"/>
        <v>0</v>
      </c>
      <c r="T16" s="27">
        <f t="shared" si="2"/>
        <v>0</v>
      </c>
      <c r="U16" s="28">
        <f t="shared" si="3"/>
        <v>0</v>
      </c>
    </row>
    <row r="17" spans="1:21">
      <c r="A17" s="5" t="s">
        <v>16</v>
      </c>
      <c r="B17" s="2">
        <v>458</v>
      </c>
      <c r="C17" s="2" t="s">
        <v>1</v>
      </c>
      <c r="D17" s="3">
        <v>2</v>
      </c>
      <c r="E17" s="3">
        <v>0</v>
      </c>
      <c r="F17" s="3">
        <v>0</v>
      </c>
      <c r="G17" s="2" t="s">
        <v>2</v>
      </c>
      <c r="H17" s="7" t="s">
        <v>2</v>
      </c>
      <c r="J17" s="2" t="s">
        <v>10</v>
      </c>
      <c r="K17" s="3">
        <v>43.5</v>
      </c>
      <c r="L17" s="3">
        <v>40</v>
      </c>
      <c r="M17" s="3">
        <v>59</v>
      </c>
      <c r="N17" s="21">
        <v>99</v>
      </c>
      <c r="O17" s="3">
        <v>-3.5</v>
      </c>
      <c r="P17" s="21">
        <v>55.5</v>
      </c>
      <c r="Q17" s="2"/>
      <c r="R17" s="29">
        <f t="shared" si="0"/>
        <v>55.5</v>
      </c>
      <c r="S17" s="2">
        <f t="shared" si="1"/>
        <v>6</v>
      </c>
      <c r="T17" s="27">
        <f t="shared" si="2"/>
        <v>53</v>
      </c>
      <c r="U17" s="28">
        <f t="shared" si="3"/>
        <v>93</v>
      </c>
    </row>
    <row r="18" spans="1:21">
      <c r="A18" s="5" t="s">
        <v>7</v>
      </c>
      <c r="B18" s="2">
        <v>458</v>
      </c>
      <c r="C18" s="2" t="s">
        <v>6</v>
      </c>
      <c r="D18" s="3">
        <v>1.5</v>
      </c>
      <c r="E18" s="3">
        <v>0</v>
      </c>
      <c r="F18" s="3">
        <v>0</v>
      </c>
      <c r="G18" s="2">
        <v>19</v>
      </c>
      <c r="H18" s="6">
        <v>15</v>
      </c>
      <c r="J18" s="2" t="s">
        <v>11</v>
      </c>
      <c r="K18" s="3">
        <v>13</v>
      </c>
      <c r="L18" s="3">
        <v>14</v>
      </c>
      <c r="M18" s="3">
        <v>12</v>
      </c>
      <c r="N18" s="21">
        <v>26</v>
      </c>
      <c r="O18" s="3">
        <v>1</v>
      </c>
      <c r="P18" s="21">
        <v>13</v>
      </c>
      <c r="Q18" s="2"/>
      <c r="R18" s="29">
        <f t="shared" si="0"/>
        <v>13</v>
      </c>
      <c r="S18" s="2">
        <f t="shared" si="1"/>
        <v>1</v>
      </c>
      <c r="T18" s="27">
        <f t="shared" si="2"/>
        <v>11</v>
      </c>
      <c r="U18" s="28">
        <f t="shared" si="3"/>
        <v>25</v>
      </c>
    </row>
    <row r="19" spans="1:21">
      <c r="A19" s="5" t="s">
        <v>7</v>
      </c>
      <c r="B19" s="2">
        <v>458</v>
      </c>
      <c r="C19" s="2" t="s">
        <v>4</v>
      </c>
      <c r="D19" s="3">
        <v>17.5</v>
      </c>
      <c r="E19" s="3">
        <v>0</v>
      </c>
      <c r="F19" s="3">
        <v>0</v>
      </c>
      <c r="G19" s="2" t="s">
        <v>2</v>
      </c>
      <c r="H19" s="7" t="s">
        <v>2</v>
      </c>
      <c r="J19" s="2" t="s">
        <v>21</v>
      </c>
      <c r="K19" s="3">
        <v>19.5</v>
      </c>
      <c r="L19" s="3">
        <v>21</v>
      </c>
      <c r="M19" s="3">
        <v>20</v>
      </c>
      <c r="N19" s="21">
        <v>41</v>
      </c>
      <c r="O19" s="3">
        <v>1.5</v>
      </c>
      <c r="P19" s="21">
        <v>21.5</v>
      </c>
      <c r="Q19" s="2">
        <v>-2</v>
      </c>
      <c r="R19" s="29">
        <f t="shared" si="0"/>
        <v>19.5</v>
      </c>
      <c r="S19" s="2">
        <f t="shared" si="1"/>
        <v>2</v>
      </c>
      <c r="T19" s="27">
        <f t="shared" si="2"/>
        <v>16</v>
      </c>
      <c r="U19" s="28">
        <f t="shared" si="3"/>
        <v>37</v>
      </c>
    </row>
    <row r="20" spans="1:21">
      <c r="A20" s="5" t="s">
        <v>7</v>
      </c>
      <c r="B20" s="2">
        <v>458</v>
      </c>
      <c r="C20" s="2" t="s">
        <v>1</v>
      </c>
      <c r="D20" s="3">
        <v>9.25</v>
      </c>
      <c r="E20" s="3">
        <v>0.25</v>
      </c>
      <c r="F20" s="3">
        <v>0</v>
      </c>
      <c r="G20" s="2" t="s">
        <v>2</v>
      </c>
      <c r="H20" s="7" t="s">
        <v>2</v>
      </c>
      <c r="J20" s="2" t="s">
        <v>22</v>
      </c>
      <c r="K20" s="3">
        <v>13.75</v>
      </c>
      <c r="L20" s="3">
        <v>13</v>
      </c>
      <c r="M20" s="3">
        <v>15</v>
      </c>
      <c r="N20" s="21">
        <v>28</v>
      </c>
      <c r="O20" s="3">
        <v>-0.75</v>
      </c>
      <c r="P20" s="21">
        <v>14.25</v>
      </c>
      <c r="Q20" s="2">
        <v>-2</v>
      </c>
      <c r="R20" s="29">
        <f t="shared" si="0"/>
        <v>12.25</v>
      </c>
      <c r="S20" s="2">
        <f t="shared" si="1"/>
        <v>1</v>
      </c>
      <c r="T20" s="27">
        <f t="shared" si="2"/>
        <v>12</v>
      </c>
      <c r="U20" s="28">
        <f t="shared" si="3"/>
        <v>25</v>
      </c>
    </row>
    <row r="21" spans="1:21">
      <c r="A21" s="5" t="s">
        <v>8</v>
      </c>
      <c r="B21" s="2">
        <v>458</v>
      </c>
      <c r="C21" s="2" t="s">
        <v>4</v>
      </c>
      <c r="D21" s="3">
        <v>9.5</v>
      </c>
      <c r="E21" s="3">
        <v>1</v>
      </c>
      <c r="F21" s="3">
        <v>0</v>
      </c>
      <c r="G21" s="2">
        <v>11</v>
      </c>
      <c r="H21" s="7">
        <v>25</v>
      </c>
      <c r="J21" s="2" t="s">
        <v>23</v>
      </c>
      <c r="K21" s="3">
        <v>5</v>
      </c>
      <c r="L21" s="3">
        <v>5</v>
      </c>
      <c r="M21" s="3">
        <v>2</v>
      </c>
      <c r="N21" s="21">
        <v>7</v>
      </c>
      <c r="O21" s="3">
        <v>0</v>
      </c>
      <c r="P21" s="21">
        <v>2</v>
      </c>
      <c r="Q21" s="2"/>
      <c r="R21" s="29">
        <f t="shared" si="0"/>
        <v>2</v>
      </c>
      <c r="S21" s="2">
        <f t="shared" si="1"/>
        <v>0</v>
      </c>
      <c r="T21" s="27">
        <f t="shared" si="2"/>
        <v>2</v>
      </c>
      <c r="U21" s="28">
        <f t="shared" si="3"/>
        <v>7</v>
      </c>
    </row>
    <row r="22" spans="1:21">
      <c r="A22" s="5" t="s">
        <v>17</v>
      </c>
      <c r="B22" s="2">
        <v>458</v>
      </c>
      <c r="C22" s="2" t="s">
        <v>6</v>
      </c>
      <c r="D22" s="3">
        <v>17.25</v>
      </c>
      <c r="E22" s="3">
        <v>0</v>
      </c>
      <c r="F22" s="3">
        <v>0</v>
      </c>
      <c r="G22" s="2">
        <v>18</v>
      </c>
      <c r="H22" s="6">
        <v>11</v>
      </c>
      <c r="J22" s="33" t="s">
        <v>32</v>
      </c>
      <c r="K22" s="23">
        <v>325.5</v>
      </c>
      <c r="L22" s="23">
        <v>296</v>
      </c>
      <c r="M22" s="23">
        <v>315</v>
      </c>
      <c r="N22" s="34">
        <v>611</v>
      </c>
      <c r="O22" s="23">
        <v>-29.5</v>
      </c>
      <c r="P22" s="34">
        <v>285.5</v>
      </c>
      <c r="Q22" s="30">
        <f>SUM(Q4:Q21)</f>
        <v>0</v>
      </c>
      <c r="R22" s="30">
        <f t="shared" ref="R22:U22" si="4">SUM(R4:R21)</f>
        <v>285.5</v>
      </c>
      <c r="S22" s="30">
        <f t="shared" si="4"/>
        <v>29</v>
      </c>
      <c r="T22" s="30">
        <f t="shared" si="4"/>
        <v>286</v>
      </c>
      <c r="U22" s="30">
        <f t="shared" si="4"/>
        <v>582</v>
      </c>
    </row>
    <row r="23" spans="1:21">
      <c r="A23" s="5" t="s">
        <v>17</v>
      </c>
      <c r="B23" s="2">
        <v>458</v>
      </c>
      <c r="C23" s="2" t="s">
        <v>18</v>
      </c>
      <c r="D23" s="3">
        <v>2</v>
      </c>
      <c r="E23" s="3">
        <v>0</v>
      </c>
      <c r="F23" s="3">
        <v>0</v>
      </c>
      <c r="G23" s="2" t="s">
        <v>2</v>
      </c>
      <c r="H23" s="7" t="s">
        <v>2</v>
      </c>
      <c r="J23" s="26" t="s">
        <v>41</v>
      </c>
      <c r="K23" s="26"/>
      <c r="L23" s="26"/>
      <c r="M23" s="26"/>
      <c r="N23" s="26"/>
      <c r="O23" s="26"/>
      <c r="P23" s="26"/>
      <c r="Q23" s="26"/>
      <c r="R23" s="26"/>
      <c r="S23" s="26"/>
      <c r="T23" s="26">
        <f>M22-T22</f>
        <v>29</v>
      </c>
      <c r="U23" s="26">
        <f>N22-U22</f>
        <v>29</v>
      </c>
    </row>
    <row r="24" spans="1:21">
      <c r="A24" s="5" t="s">
        <v>9</v>
      </c>
      <c r="B24" s="2">
        <v>458</v>
      </c>
      <c r="C24" s="2" t="s">
        <v>4</v>
      </c>
      <c r="D24" s="3">
        <v>10</v>
      </c>
      <c r="E24" s="3">
        <v>0</v>
      </c>
      <c r="F24" s="3">
        <v>0</v>
      </c>
      <c r="G24" s="2">
        <v>10</v>
      </c>
      <c r="H24" s="6">
        <v>18</v>
      </c>
      <c r="I24" s="1"/>
    </row>
    <row r="25" spans="1:21">
      <c r="A25" s="5" t="s">
        <v>9</v>
      </c>
      <c r="B25" s="2">
        <v>458</v>
      </c>
      <c r="C25" s="2" t="s">
        <v>1</v>
      </c>
      <c r="D25" s="3">
        <v>10.25</v>
      </c>
      <c r="E25" s="3">
        <v>1.5</v>
      </c>
      <c r="F25" s="3">
        <v>1</v>
      </c>
      <c r="G25" s="2" t="s">
        <v>2</v>
      </c>
      <c r="H25" s="7" t="s">
        <v>2</v>
      </c>
      <c r="I25" s="1"/>
      <c r="J25" t="s">
        <v>47</v>
      </c>
    </row>
    <row r="26" spans="1:21">
      <c r="A26" s="5" t="s">
        <v>19</v>
      </c>
      <c r="B26" s="2">
        <v>458</v>
      </c>
      <c r="C26" s="2" t="s">
        <v>6</v>
      </c>
      <c r="D26" s="3">
        <v>16</v>
      </c>
      <c r="E26" s="3">
        <v>0</v>
      </c>
      <c r="F26" s="3">
        <v>0</v>
      </c>
      <c r="G26" s="2">
        <v>19</v>
      </c>
      <c r="H26" s="6">
        <v>19</v>
      </c>
      <c r="I26" s="1"/>
    </row>
    <row r="27" spans="1:21">
      <c r="A27" s="5" t="s">
        <v>19</v>
      </c>
      <c r="B27" s="2">
        <v>458</v>
      </c>
      <c r="C27" s="2" t="s">
        <v>1</v>
      </c>
      <c r="D27" s="3">
        <v>1.25</v>
      </c>
      <c r="E27" s="3">
        <v>0</v>
      </c>
      <c r="F27" s="3">
        <v>0</v>
      </c>
      <c r="G27" s="4" t="s">
        <v>2</v>
      </c>
      <c r="H27" s="9" t="s">
        <v>2</v>
      </c>
      <c r="I27" s="1"/>
      <c r="J27" s="36" t="s">
        <v>50</v>
      </c>
      <c r="K27" s="35"/>
      <c r="L27" s="35"/>
      <c r="M27" s="35"/>
      <c r="N27" s="35"/>
      <c r="O27" s="35"/>
      <c r="P27" s="35"/>
      <c r="Q27" s="35"/>
      <c r="R27" s="35"/>
      <c r="S27" s="35"/>
    </row>
    <row r="28" spans="1:21">
      <c r="A28" s="5" t="s">
        <v>19</v>
      </c>
      <c r="B28" s="2">
        <v>458</v>
      </c>
      <c r="C28" s="2" t="s">
        <v>18</v>
      </c>
      <c r="D28" s="3">
        <v>3</v>
      </c>
      <c r="E28" s="3">
        <v>0</v>
      </c>
      <c r="F28" s="3">
        <v>0</v>
      </c>
      <c r="G28" s="4" t="s">
        <v>2</v>
      </c>
      <c r="H28" s="9" t="s">
        <v>2</v>
      </c>
      <c r="I28" s="1"/>
      <c r="J28" s="35" t="s">
        <v>51</v>
      </c>
      <c r="K28" s="35"/>
      <c r="L28" s="35"/>
      <c r="M28" s="35"/>
      <c r="N28" s="35"/>
      <c r="O28" s="35"/>
      <c r="P28" s="35"/>
      <c r="Q28" s="35"/>
      <c r="R28" s="35"/>
      <c r="S28" s="35"/>
    </row>
    <row r="29" spans="1:21">
      <c r="A29" s="5" t="s">
        <v>20</v>
      </c>
      <c r="B29" s="2">
        <v>458</v>
      </c>
      <c r="C29" s="2" t="s">
        <v>26</v>
      </c>
      <c r="D29" s="3">
        <v>2.75</v>
      </c>
      <c r="E29" s="3">
        <v>0</v>
      </c>
      <c r="F29" s="3">
        <v>0</v>
      </c>
      <c r="G29" s="4" t="s">
        <v>2</v>
      </c>
      <c r="H29" s="9" t="s">
        <v>2</v>
      </c>
      <c r="I29" s="1"/>
      <c r="J29" s="35" t="s">
        <v>49</v>
      </c>
      <c r="K29" s="35"/>
      <c r="L29" s="35"/>
      <c r="M29" s="35"/>
      <c r="N29" s="35"/>
      <c r="O29" s="35"/>
      <c r="P29" s="35"/>
      <c r="Q29" s="35"/>
      <c r="R29" s="35"/>
      <c r="S29" s="35"/>
    </row>
    <row r="30" spans="1:21">
      <c r="A30" s="5" t="s">
        <v>10</v>
      </c>
      <c r="B30" s="2">
        <v>458</v>
      </c>
      <c r="C30" s="2" t="s">
        <v>1</v>
      </c>
      <c r="D30" s="3">
        <v>2.5</v>
      </c>
      <c r="E30" s="3">
        <v>1</v>
      </c>
      <c r="F30" s="3">
        <v>0</v>
      </c>
      <c r="G30" s="2">
        <v>40</v>
      </c>
      <c r="H30" s="7">
        <v>59</v>
      </c>
      <c r="I30" s="1"/>
      <c r="J30" s="35" t="s">
        <v>48</v>
      </c>
      <c r="K30" s="35"/>
      <c r="L30" s="35"/>
      <c r="M30" s="35"/>
      <c r="N30" s="35"/>
      <c r="O30" s="35"/>
      <c r="P30" s="35"/>
      <c r="Q30" s="35"/>
      <c r="R30" s="35"/>
      <c r="S30" s="35"/>
    </row>
    <row r="31" spans="1:21">
      <c r="A31" s="5" t="s">
        <v>10</v>
      </c>
      <c r="B31" s="2">
        <v>458</v>
      </c>
      <c r="C31" s="2" t="s">
        <v>14</v>
      </c>
      <c r="D31" s="3">
        <v>40</v>
      </c>
      <c r="E31" s="3">
        <v>0</v>
      </c>
      <c r="F31" s="3">
        <v>0</v>
      </c>
      <c r="G31" s="2" t="s">
        <v>2</v>
      </c>
      <c r="H31" s="7" t="s">
        <v>2</v>
      </c>
      <c r="I31" s="1"/>
    </row>
    <row r="32" spans="1:21">
      <c r="A32" s="5" t="s">
        <v>11</v>
      </c>
      <c r="B32" s="2">
        <v>458</v>
      </c>
      <c r="C32" s="2" t="s">
        <v>6</v>
      </c>
      <c r="D32" s="3">
        <v>11</v>
      </c>
      <c r="E32" s="3">
        <v>1</v>
      </c>
      <c r="F32" s="3">
        <v>0</v>
      </c>
      <c r="G32" s="2">
        <v>14</v>
      </c>
      <c r="H32" s="7">
        <v>12</v>
      </c>
      <c r="I32" s="1"/>
    </row>
    <row r="33" spans="1:9">
      <c r="A33" s="5" t="s">
        <v>11</v>
      </c>
      <c r="B33" s="2">
        <v>458</v>
      </c>
      <c r="C33" s="2" t="s">
        <v>4</v>
      </c>
      <c r="D33" s="3">
        <v>1</v>
      </c>
      <c r="E33" s="3">
        <v>0</v>
      </c>
      <c r="F33" s="3">
        <v>0</v>
      </c>
      <c r="G33" s="2" t="s">
        <v>2</v>
      </c>
      <c r="H33" s="7" t="s">
        <v>2</v>
      </c>
      <c r="I33" s="1"/>
    </row>
    <row r="34" spans="1:9">
      <c r="A34" s="5" t="s">
        <v>21</v>
      </c>
      <c r="B34" s="2">
        <v>458</v>
      </c>
      <c r="C34" s="2" t="s">
        <v>6</v>
      </c>
      <c r="D34" s="3">
        <v>3.5</v>
      </c>
      <c r="E34" s="3">
        <v>0</v>
      </c>
      <c r="F34" s="3">
        <v>0</v>
      </c>
      <c r="G34" s="2">
        <v>21</v>
      </c>
      <c r="H34" s="7">
        <v>20</v>
      </c>
      <c r="I34" s="1"/>
    </row>
    <row r="35" spans="1:9">
      <c r="A35" s="5" t="s">
        <v>21</v>
      </c>
      <c r="B35" s="2">
        <v>458</v>
      </c>
      <c r="C35" s="2" t="s">
        <v>4</v>
      </c>
      <c r="D35" s="3">
        <v>16</v>
      </c>
      <c r="E35" s="3">
        <v>0</v>
      </c>
      <c r="F35" s="3">
        <v>0</v>
      </c>
      <c r="G35" s="2" t="s">
        <v>2</v>
      </c>
      <c r="H35" s="7" t="s">
        <v>2</v>
      </c>
      <c r="I35" s="1"/>
    </row>
    <row r="36" spans="1:9">
      <c r="A36" s="5" t="s">
        <v>22</v>
      </c>
      <c r="B36" s="2">
        <v>458</v>
      </c>
      <c r="C36" s="2" t="s">
        <v>6</v>
      </c>
      <c r="D36" s="3">
        <v>3.25</v>
      </c>
      <c r="E36" s="3">
        <v>0</v>
      </c>
      <c r="F36" s="3">
        <v>0</v>
      </c>
      <c r="G36" s="2">
        <v>13</v>
      </c>
      <c r="H36" s="7">
        <v>15</v>
      </c>
      <c r="I36" s="1"/>
    </row>
    <row r="37" spans="1:9">
      <c r="A37" s="5" t="s">
        <v>22</v>
      </c>
      <c r="B37" s="2">
        <v>458</v>
      </c>
      <c r="C37" s="2" t="s">
        <v>4</v>
      </c>
      <c r="D37" s="3">
        <v>9.75</v>
      </c>
      <c r="E37" s="3">
        <v>0</v>
      </c>
      <c r="F37" s="3">
        <v>0</v>
      </c>
      <c r="G37" s="2" t="s">
        <v>2</v>
      </c>
      <c r="H37" s="7" t="s">
        <v>2</v>
      </c>
      <c r="I37" s="1"/>
    </row>
    <row r="38" spans="1:9">
      <c r="A38" s="5" t="s">
        <v>22</v>
      </c>
      <c r="B38" s="2">
        <v>458</v>
      </c>
      <c r="C38" s="2" t="s">
        <v>1</v>
      </c>
      <c r="D38" s="3">
        <v>0.75</v>
      </c>
      <c r="E38" s="3">
        <v>0</v>
      </c>
      <c r="F38" s="3">
        <v>0</v>
      </c>
      <c r="G38" s="2" t="s">
        <v>2</v>
      </c>
      <c r="H38" s="7" t="s">
        <v>2</v>
      </c>
      <c r="I38" s="1"/>
    </row>
    <row r="39" spans="1:9">
      <c r="A39" s="10" t="s">
        <v>23</v>
      </c>
      <c r="B39" s="11">
        <v>458</v>
      </c>
      <c r="C39" s="11" t="s">
        <v>6</v>
      </c>
      <c r="D39" s="12">
        <v>5</v>
      </c>
      <c r="E39" s="12">
        <v>0</v>
      </c>
      <c r="F39" s="12">
        <v>0</v>
      </c>
      <c r="G39" s="11">
        <v>5</v>
      </c>
      <c r="H39" s="13">
        <v>2</v>
      </c>
      <c r="I39" s="1"/>
    </row>
    <row r="40" spans="1:9">
      <c r="D40" s="1"/>
      <c r="E40" s="1"/>
      <c r="F40" s="1"/>
    </row>
  </sheetData>
  <mergeCells count="1">
    <mergeCell ref="L1:N1"/>
  </mergeCells>
  <pageMargins left="0.7" right="0.7" top="0.75" bottom="0.75" header="0.3" footer="0.3"/>
  <pageSetup paperSize="9" orientation="portrait" horizontalDpi="4294967293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Ext 2014-02-26</vt:lpstr>
      <vt:lpstr>Sheet2</vt:lpstr>
      <vt:lpstr>Sheet3</vt:lpstr>
    </vt:vector>
  </TitlesOfParts>
  <Company>Thales eSecurity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Pope</dc:creator>
  <cp:lastModifiedBy>Alberto Berrini</cp:lastModifiedBy>
  <dcterms:created xsi:type="dcterms:W3CDTF">2014-02-11T12:06:30Z</dcterms:created>
  <dcterms:modified xsi:type="dcterms:W3CDTF">2014-02-27T11:41:56Z</dcterms:modified>
</cp:coreProperties>
</file>